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andprint\projects\Projects\700-017-Blackpool-Strategic Outline Business Case for Blackpool Bridges\Documents\OUT\Documents Issued\GROWTH FUND APPLICATION FORMS\"/>
    </mc:Choice>
  </mc:AlternateContent>
  <bookViews>
    <workbookView xWindow="0" yWindow="0" windowWidth="24000" windowHeight="79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8" i="1" l="1"/>
  <c r="R15" i="1" l="1"/>
  <c r="R74" i="1"/>
  <c r="Q74" i="1"/>
  <c r="P74" i="1"/>
  <c r="O74" i="1"/>
  <c r="N74" i="1"/>
  <c r="R73" i="1"/>
  <c r="Q73" i="1"/>
  <c r="P73" i="1"/>
  <c r="O73" i="1"/>
  <c r="N73" i="1"/>
  <c r="R72" i="1"/>
  <c r="P72" i="1"/>
  <c r="O72" i="1"/>
  <c r="N72" i="1"/>
  <c r="Q71" i="1"/>
  <c r="P71" i="1"/>
  <c r="O71" i="1"/>
  <c r="N71" i="1"/>
  <c r="R70" i="1"/>
  <c r="Q70" i="1"/>
  <c r="P70" i="1"/>
  <c r="O70" i="1"/>
  <c r="R67" i="1"/>
  <c r="Q67" i="1"/>
  <c r="P67" i="1"/>
  <c r="O67" i="1"/>
  <c r="N67" i="1"/>
  <c r="R66" i="1"/>
  <c r="P66" i="1"/>
  <c r="O66" i="1"/>
  <c r="N66" i="1"/>
  <c r="R65" i="1"/>
  <c r="Q65" i="1"/>
  <c r="P65" i="1"/>
  <c r="O65" i="1"/>
  <c r="N65" i="1"/>
  <c r="Q64" i="1"/>
  <c r="P64" i="1"/>
  <c r="O64" i="1"/>
  <c r="N64" i="1"/>
  <c r="R63" i="1"/>
  <c r="Q63" i="1"/>
  <c r="P63" i="1"/>
  <c r="O63" i="1"/>
  <c r="R60" i="1"/>
  <c r="Q60" i="1"/>
  <c r="P60" i="1"/>
  <c r="O60" i="1"/>
  <c r="N60" i="1"/>
  <c r="R59" i="1"/>
  <c r="Q59" i="1"/>
  <c r="P59" i="1"/>
  <c r="O59" i="1"/>
  <c r="N59" i="1"/>
  <c r="R58" i="1"/>
  <c r="P58" i="1"/>
  <c r="O58" i="1"/>
  <c r="N58" i="1"/>
  <c r="Q57" i="1"/>
  <c r="P57" i="1"/>
  <c r="O57" i="1"/>
  <c r="N57" i="1"/>
  <c r="R56" i="1"/>
  <c r="Q56" i="1"/>
  <c r="P56" i="1"/>
  <c r="O56" i="1"/>
  <c r="R53" i="1"/>
  <c r="Q53" i="1"/>
  <c r="P53" i="1"/>
  <c r="O53" i="1"/>
  <c r="N53" i="1"/>
  <c r="R52" i="1"/>
  <c r="Q52" i="1"/>
  <c r="O52" i="1"/>
  <c r="N52" i="1"/>
  <c r="R51" i="1"/>
  <c r="Q51" i="1"/>
  <c r="P51" i="1"/>
  <c r="O51" i="1"/>
  <c r="N51" i="1"/>
  <c r="Q50" i="1"/>
  <c r="P50" i="1"/>
  <c r="O50" i="1"/>
  <c r="N50" i="1"/>
  <c r="R49" i="1"/>
  <c r="Q49" i="1"/>
  <c r="P49" i="1"/>
  <c r="O49" i="1"/>
  <c r="R46" i="1"/>
  <c r="Q46" i="1"/>
  <c r="P46" i="1"/>
  <c r="O46" i="1"/>
  <c r="N46" i="1"/>
  <c r="R45" i="1"/>
  <c r="P45" i="1"/>
  <c r="O45" i="1"/>
  <c r="N45" i="1"/>
  <c r="R44" i="1"/>
  <c r="Q44" i="1"/>
  <c r="P44" i="1"/>
  <c r="O44" i="1"/>
  <c r="N44" i="1"/>
  <c r="Q43" i="1"/>
  <c r="P43" i="1"/>
  <c r="O43" i="1"/>
  <c r="N43" i="1"/>
  <c r="R42" i="1"/>
  <c r="Q42" i="1"/>
  <c r="P42" i="1"/>
  <c r="O42" i="1"/>
  <c r="R39" i="1"/>
  <c r="Q39" i="1"/>
  <c r="P39" i="1"/>
  <c r="O39" i="1"/>
  <c r="N39" i="1"/>
  <c r="R38" i="1"/>
  <c r="Q38" i="1"/>
  <c r="P38" i="1"/>
  <c r="O38" i="1"/>
  <c r="N38" i="1"/>
  <c r="R37" i="1"/>
  <c r="P37" i="1"/>
  <c r="O37" i="1"/>
  <c r="N37" i="1"/>
  <c r="Q36" i="1"/>
  <c r="P36" i="1"/>
  <c r="O36" i="1"/>
  <c r="N36" i="1"/>
  <c r="R35" i="1"/>
  <c r="Q35" i="1"/>
  <c r="P35" i="1"/>
  <c r="O35" i="1"/>
  <c r="R32" i="1"/>
  <c r="Q32" i="1"/>
  <c r="P32" i="1"/>
  <c r="O32" i="1"/>
  <c r="N32" i="1"/>
  <c r="Q31" i="1"/>
  <c r="P31" i="1"/>
  <c r="O31" i="1"/>
  <c r="N31" i="1"/>
  <c r="R30" i="1"/>
  <c r="Q30" i="1"/>
  <c r="P30" i="1"/>
  <c r="O30" i="1"/>
  <c r="N30" i="1"/>
  <c r="Q29" i="1"/>
  <c r="P29" i="1"/>
  <c r="O29" i="1"/>
  <c r="N29" i="1"/>
  <c r="R28" i="1"/>
  <c r="Q28" i="1"/>
  <c r="P28" i="1"/>
  <c r="O28" i="1"/>
  <c r="R25" i="1"/>
  <c r="Q25" i="1"/>
  <c r="P25" i="1"/>
  <c r="O25" i="1"/>
  <c r="N25" i="1"/>
  <c r="Q24" i="1"/>
  <c r="P24" i="1"/>
  <c r="O24" i="1"/>
  <c r="N24" i="1"/>
  <c r="R23" i="1"/>
  <c r="Q23" i="1"/>
  <c r="P23" i="1"/>
  <c r="O23" i="1"/>
  <c r="N23" i="1"/>
  <c r="Q22" i="1"/>
  <c r="P22" i="1"/>
  <c r="O22" i="1"/>
  <c r="N22" i="1"/>
  <c r="R21" i="1"/>
  <c r="Q21" i="1"/>
  <c r="P21" i="1"/>
  <c r="O21" i="1"/>
  <c r="R18" i="1"/>
  <c r="Q18" i="1"/>
  <c r="P18" i="1"/>
  <c r="O18" i="1"/>
  <c r="N18" i="1"/>
  <c r="Q17" i="1"/>
  <c r="P17" i="1"/>
  <c r="O17" i="1"/>
  <c r="N17" i="1"/>
  <c r="R16" i="1"/>
  <c r="Q16" i="1"/>
  <c r="P16" i="1"/>
  <c r="O16" i="1"/>
  <c r="N16" i="1"/>
  <c r="Q15" i="1"/>
  <c r="P15" i="1"/>
  <c r="O15" i="1"/>
  <c r="N15" i="1"/>
  <c r="R14" i="1"/>
  <c r="Q14" i="1"/>
  <c r="P14" i="1"/>
  <c r="O14" i="1"/>
  <c r="R11" i="1"/>
  <c r="Q11" i="1"/>
  <c r="P11" i="1"/>
  <c r="O11" i="1"/>
  <c r="N11" i="1"/>
  <c r="Q10" i="1"/>
  <c r="P10" i="1"/>
  <c r="O10" i="1"/>
  <c r="N10" i="1"/>
  <c r="R9" i="1"/>
  <c r="Q9" i="1"/>
  <c r="P9" i="1"/>
  <c r="O9" i="1"/>
  <c r="N9" i="1"/>
  <c r="Q8" i="1"/>
  <c r="P8" i="1"/>
  <c r="O8" i="1"/>
  <c r="N8" i="1"/>
  <c r="R7" i="1"/>
  <c r="Q7" i="1"/>
  <c r="P7" i="1"/>
  <c r="O7" i="1"/>
</calcChain>
</file>

<file path=xl/sharedStrings.xml><?xml version="1.0" encoding="utf-8"?>
<sst xmlns="http://schemas.openxmlformats.org/spreadsheetml/2006/main" count="281" uniqueCount="76">
  <si>
    <t>Risk Identification</t>
  </si>
  <si>
    <t>Qualitative Risk Assessment</t>
  </si>
  <si>
    <t>Risk Response Plan</t>
  </si>
  <si>
    <t>Monitoring and Control</t>
  </si>
  <si>
    <t>Status</t>
  </si>
  <si>
    <t>Risk Category</t>
  </si>
  <si>
    <t xml:space="preserve">Risk Event </t>
  </si>
  <si>
    <t>Cause</t>
  </si>
  <si>
    <t>Effect</t>
  </si>
  <si>
    <t>Threat or Opportunity</t>
  </si>
  <si>
    <t>Probability</t>
  </si>
  <si>
    <t>Impact</t>
  </si>
  <si>
    <t>Risk Matrix</t>
  </si>
  <si>
    <t>Response Strategy</t>
  </si>
  <si>
    <t>Response Actions</t>
  </si>
  <si>
    <t>Interval or Milestone Check</t>
  </si>
  <si>
    <t>Status: Date and Review Comments</t>
  </si>
  <si>
    <t>Active</t>
  </si>
  <si>
    <t>External</t>
  </si>
  <si>
    <t>Project not fully funded</t>
  </si>
  <si>
    <t xml:space="preserve">Budget Constraints- allocation in doubt or subject to change </t>
  </si>
  <si>
    <t>Project delayed</t>
  </si>
  <si>
    <t>Threat</t>
  </si>
  <si>
    <t>Time</t>
  </si>
  <si>
    <t>High</t>
  </si>
  <si>
    <t>Very High</t>
  </si>
  <si>
    <t>VH</t>
  </si>
  <si>
    <t>Monthly</t>
  </si>
  <si>
    <t>H</t>
  </si>
  <si>
    <t>X</t>
  </si>
  <si>
    <t>M</t>
  </si>
  <si>
    <t>L</t>
  </si>
  <si>
    <t>VL</t>
  </si>
  <si>
    <t>Major disruption to highway network if project fails with consequential effects on business, growth and tourism in the area</t>
  </si>
  <si>
    <t>Low</t>
  </si>
  <si>
    <t>Major disruption to rail routes in and out of Blackpool due to failing bridges.</t>
  </si>
  <si>
    <t>Damage and disruption to passing trains due to loose and spalling concrete.</t>
  </si>
  <si>
    <t>Statutory undertaker’s plant and equipment within the bridge deck requiring diversion or temporary support.</t>
  </si>
  <si>
    <t>Failure to undertake work to Plymouth Road Railway Bridge in advance of Network Rail line electrification</t>
  </si>
  <si>
    <t>Seasonal traffic management restrictions on local road network.</t>
  </si>
  <si>
    <t>Third party resource limitations (Network Rail and Statutory Undertakers)</t>
  </si>
  <si>
    <t>Third party procedural requirements (Network Rail).</t>
  </si>
  <si>
    <t xml:space="preserve">Project may be divided into 2 or 3 phases </t>
  </si>
  <si>
    <t>Project Sponsor</t>
  </si>
  <si>
    <t>Becomes active 2017</t>
  </si>
  <si>
    <t>Long-term</t>
  </si>
  <si>
    <t>No inward investment</t>
  </si>
  <si>
    <t>Death or serious injury. Reputation risk.</t>
  </si>
  <si>
    <t>x</t>
  </si>
  <si>
    <t>Increase frequency of inspections</t>
  </si>
  <si>
    <t>Network Rail</t>
  </si>
  <si>
    <t>Project cost increased significantly</t>
  </si>
  <si>
    <t>Medium</t>
  </si>
  <si>
    <t>Early liaison with Network Rail ongoing</t>
  </si>
  <si>
    <t>Project Manager</t>
  </si>
  <si>
    <t>Project delayed and additional cost</t>
  </si>
  <si>
    <t>Time and cost</t>
  </si>
  <si>
    <t>Primary Objective</t>
  </si>
  <si>
    <t xml:space="preserve">Programming constraints </t>
  </si>
  <si>
    <t>Early liaison with BBC TMA Officer ongoing</t>
  </si>
  <si>
    <t>Internal</t>
  </si>
  <si>
    <t>Lack of availability of track possessions leading to delays</t>
  </si>
  <si>
    <t>Early liaison with Network Rail and Statutory Undertakers ongoing</t>
  </si>
  <si>
    <t>Health &amp; Safety</t>
  </si>
  <si>
    <t>Mitigate through HAMP, Lifecycle Planning and Communications Plan</t>
  </si>
  <si>
    <t>Mitigate through increased frequency of trackside inspections</t>
  </si>
  <si>
    <t xml:space="preserve">Mitigate through budget re-profiling budget </t>
  </si>
  <si>
    <t xml:space="preserve">Mitigate through trial holes, ground radar and SU liaison </t>
  </si>
  <si>
    <t xml:space="preserve">Mitigate through off-season working, overnight closures and liaison with NR </t>
  </si>
  <si>
    <t xml:space="preserve">Mitigate through early planning and liaison with NR </t>
  </si>
  <si>
    <t>Mitigate through early planning and liaison with NR and SU</t>
  </si>
  <si>
    <t>Advanced trial holes and investigation ongoing</t>
  </si>
  <si>
    <t>RISK REGISTER Version 1 - 02/01/15</t>
  </si>
  <si>
    <r>
      <rPr>
        <b/>
        <u/>
        <sz val="22"/>
        <color theme="1"/>
        <rFont val="Calibri"/>
        <family val="2"/>
        <scheme val="minor"/>
      </rPr>
      <t>BLACKPOOL BRIDGES PROJECT - APPENDIX D</t>
    </r>
    <r>
      <rPr>
        <sz val="22"/>
        <color theme="1"/>
        <rFont val="Calibri"/>
        <family val="2"/>
        <scheme val="minor"/>
      </rPr>
      <t xml:space="preserve">  </t>
    </r>
  </si>
  <si>
    <t xml:space="preserve">Unforeseen event </t>
  </si>
  <si>
    <t>Responsible   Entity</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</si>
</sst>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0"/>
      <name val="Arial"/>
      <family val="2"/>
    </font>
    <font>
      <b/>
      <sz val="10"/>
      <color indexed="9"/>
      <name val="Arial"/>
      <family val="2"/>
    </font>
    <font>
      <b/>
      <sz val="8"/>
      <name val="Arial"/>
      <family val="2"/>
    </font>
    <font>
      <b/>
      <sz val="22"/>
      <name val="Arial"/>
      <family val="2"/>
    </font>
    <font>
      <b/>
      <sz val="22"/>
      <name val="Arial"/>
    </font>
    <font>
      <b/>
      <sz val="11"/>
      <name val="Arial"/>
      <family val="2"/>
    </font>
    <font>
      <sz val="22"/>
      <color theme="1"/>
      <name val="Calibri"/>
      <family val="2"/>
      <scheme val="minor"/>
    </font>
    <font>
      <b/>
      <u/>
      <sz val="22"/>
      <color theme="1"/>
      <name val="Calibri"/>
      <family val="2"/>
      <scheme val="minor"/>
    </font>
  </fonts>
  <fills count="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18"/>
        <bgColor indexed="64"/>
      </patternFill>
    </fill>
    <fill>
      <patternFill patternType="solid">
        <fgColor indexed="46"/>
        <bgColor indexed="64"/>
      </patternFill>
    </fill>
    <fill>
      <patternFill patternType="solid">
        <fgColor indexed="42"/>
        <bgColor indexed="64"/>
      </patternFill>
    </fill>
    <fill>
      <patternFill patternType="solid">
        <fgColor indexed="26"/>
        <bgColor indexed="64"/>
      </patternFill>
    </fill>
    <fill>
      <patternFill patternType="solid">
        <fgColor indexed="2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s>
  <cellStyleXfs count="1">
    <xf numFmtId="0" fontId="0" fillId="0" borderId="0"/>
  </cellStyleXfs>
  <cellXfs count="89">
    <xf numFmtId="0" fontId="0" fillId="0" borderId="0" xfId="0"/>
    <xf numFmtId="0" fontId="1" fillId="0" borderId="1" xfId="0" applyFont="1" applyBorder="1" applyAlignment="1">
      <alignment horizontal="center" vertical="center" wrapText="1"/>
    </xf>
    <xf numFmtId="0" fontId="3" fillId="0" borderId="0" xfId="0" applyFont="1" applyFill="1" applyBorder="1" applyAlignment="1">
      <alignment horizontal="center" vertical="center"/>
    </xf>
    <xf numFmtId="0" fontId="4" fillId="6" borderId="4" xfId="0" applyFont="1" applyFill="1" applyBorder="1" applyAlignment="1">
      <alignment horizontal="center" vertical="center"/>
    </xf>
    <xf numFmtId="0" fontId="4" fillId="7" borderId="0" xfId="0" applyFont="1" applyFill="1" applyBorder="1" applyAlignment="1">
      <alignment horizontal="center" vertical="center"/>
    </xf>
    <xf numFmtId="0" fontId="4" fillId="8" borderId="0" xfId="0" applyFont="1" applyFill="1" applyBorder="1" applyAlignment="1">
      <alignment horizontal="center" vertical="center"/>
    </xf>
    <xf numFmtId="0" fontId="4" fillId="8" borderId="5" xfId="0" applyFont="1" applyFill="1" applyBorder="1" applyAlignment="1">
      <alignment horizontal="center" vertical="center"/>
    </xf>
    <xf numFmtId="0" fontId="3" fillId="0" borderId="0" xfId="0" applyFont="1" applyBorder="1" applyAlignment="1">
      <alignment horizontal="center" vertical="center"/>
    </xf>
    <xf numFmtId="0" fontId="3" fillId="8" borderId="5" xfId="0" applyFont="1" applyFill="1" applyBorder="1" applyAlignment="1">
      <alignment horizontal="center" vertical="center"/>
    </xf>
    <xf numFmtId="0" fontId="4" fillId="6" borderId="0"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9" xfId="0" applyFont="1" applyFill="1" applyBorder="1" applyAlignment="1">
      <alignment horizontal="center" vertical="center"/>
    </xf>
    <xf numFmtId="0" fontId="4" fillId="7" borderId="9" xfId="0" applyFont="1" applyFill="1" applyBorder="1" applyAlignment="1">
      <alignment horizontal="center" vertical="center"/>
    </xf>
    <xf numFmtId="0" fontId="4" fillId="8" borderId="10" xfId="0" applyFont="1" applyFill="1" applyBorder="1" applyAlignment="1">
      <alignment horizontal="center" vertical="center"/>
    </xf>
    <xf numFmtId="0" fontId="4" fillId="0" borderId="0" xfId="0" applyFont="1" applyBorder="1" applyAlignment="1">
      <alignment horizontal="center"/>
    </xf>
    <xf numFmtId="0" fontId="3" fillId="0" borderId="5" xfId="0" applyFont="1" applyFill="1" applyBorder="1" applyAlignment="1">
      <alignment horizontal="center" vertical="center"/>
    </xf>
    <xf numFmtId="0" fontId="5" fillId="0" borderId="8" xfId="0" applyFont="1" applyBorder="1" applyAlignment="1">
      <alignment horizontal="center"/>
    </xf>
    <xf numFmtId="0" fontId="4" fillId="0" borderId="9" xfId="0" applyFont="1" applyBorder="1" applyAlignment="1">
      <alignment horizontal="center"/>
    </xf>
    <xf numFmtId="0" fontId="3" fillId="8" borderId="0" xfId="0" applyFont="1" applyFill="1" applyBorder="1" applyAlignment="1">
      <alignment horizontal="center" vertical="center"/>
    </xf>
    <xf numFmtId="0" fontId="4" fillId="8" borderId="9" xfId="0" applyFont="1" applyFill="1" applyBorder="1" applyAlignment="1">
      <alignment horizontal="center" vertical="center"/>
    </xf>
    <xf numFmtId="0" fontId="6" fillId="7" borderId="0" xfId="0" applyFont="1" applyFill="1" applyBorder="1" applyAlignment="1">
      <alignment horizontal="center" vertical="center"/>
    </xf>
    <xf numFmtId="0" fontId="6" fillId="8" borderId="0" xfId="0" applyFont="1" applyFill="1" applyBorder="1" applyAlignment="1">
      <alignment horizontal="center" vertical="center"/>
    </xf>
    <xf numFmtId="0" fontId="0" fillId="0" borderId="0" xfId="0" applyBorder="1"/>
    <xf numFmtId="0" fontId="0" fillId="0" borderId="14" xfId="0" applyBorder="1"/>
    <xf numFmtId="0" fontId="0" fillId="0" borderId="18" xfId="0" applyBorder="1"/>
    <xf numFmtId="0" fontId="0" fillId="0" borderId="0" xfId="0" applyAlignment="1">
      <alignment wrapText="1"/>
    </xf>
    <xf numFmtId="0" fontId="0" fillId="0" borderId="21" xfId="0" applyBorder="1"/>
    <xf numFmtId="0" fontId="1" fillId="0" borderId="1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4" xfId="0" applyFont="1" applyBorder="1" applyAlignment="1">
      <alignment horizontal="center" vertical="center" wrapText="1"/>
    </xf>
    <xf numFmtId="0" fontId="1" fillId="2" borderId="2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11" xfId="0" applyFont="1" applyBorder="1" applyAlignment="1">
      <alignment horizontal="center" vertical="center" textRotation="90" wrapText="1"/>
    </xf>
    <xf numFmtId="0" fontId="0" fillId="0" borderId="20" xfId="0" applyBorder="1" applyAlignment="1"/>
    <xf numFmtId="0" fontId="0" fillId="0" borderId="12" xfId="0" applyBorder="1" applyAlignment="1"/>
    <xf numFmtId="0" fontId="0" fillId="0" borderId="13" xfId="0" applyBorder="1" applyAlignment="1"/>
    <xf numFmtId="0" fontId="0" fillId="0" borderId="19" xfId="0" applyBorder="1" applyAlignment="1"/>
    <xf numFmtId="0" fontId="0" fillId="0" borderId="0" xfId="0" applyAlignment="1"/>
    <xf numFmtId="0" fontId="0" fillId="0" borderId="14" xfId="0" applyBorder="1" applyAlignment="1"/>
    <xf numFmtId="0" fontId="0" fillId="0" borderId="27" xfId="0" applyBorder="1" applyAlignment="1"/>
    <xf numFmtId="0" fontId="0" fillId="0" borderId="21" xfId="0" applyBorder="1" applyAlignment="1"/>
    <xf numFmtId="0" fontId="0" fillId="0" borderId="18" xfId="0" applyBorder="1" applyAlignment="1"/>
    <xf numFmtId="0" fontId="1" fillId="2" borderId="25" xfId="0" applyFont="1" applyFill="1" applyBorder="1" applyAlignment="1">
      <alignment horizontal="center" vertical="center"/>
    </xf>
    <xf numFmtId="0" fontId="1" fillId="2" borderId="23" xfId="0" applyFont="1" applyFill="1" applyBorder="1" applyAlignment="1">
      <alignment horizontal="center" vertical="center"/>
    </xf>
    <xf numFmtId="0" fontId="1" fillId="3" borderId="25" xfId="0" applyFont="1" applyFill="1" applyBorder="1" applyAlignment="1">
      <alignment horizontal="center" vertical="center"/>
    </xf>
    <xf numFmtId="0" fontId="0" fillId="3" borderId="23" xfId="0" applyFill="1" applyBorder="1" applyAlignment="1">
      <alignment horizontal="center" vertical="center"/>
    </xf>
    <xf numFmtId="0" fontId="0" fillId="3" borderId="26" xfId="0" applyFill="1" applyBorder="1" applyAlignment="1">
      <alignment horizontal="center" vertical="center"/>
    </xf>
    <xf numFmtId="0" fontId="2" fillId="4" borderId="4" xfId="0" applyFont="1" applyFill="1" applyBorder="1" applyAlignment="1">
      <alignment horizontal="center" vertical="center"/>
    </xf>
    <xf numFmtId="0" fontId="0" fillId="0" borderId="9" xfId="0" applyBorder="1" applyAlignment="1">
      <alignment horizontal="center" vertical="center"/>
    </xf>
    <xf numFmtId="0" fontId="1" fillId="5" borderId="25" xfId="0" applyFont="1" applyFill="1" applyBorder="1" applyAlignment="1">
      <alignment horizontal="center" vertical="center"/>
    </xf>
    <xf numFmtId="0" fontId="0" fillId="0" borderId="23" xfId="0" applyBorder="1" applyAlignment="1"/>
    <xf numFmtId="0" fontId="0" fillId="0" borderId="22" xfId="0" applyBorder="1" applyAlignment="1"/>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3" fillId="0" borderId="3" xfId="0" applyFont="1" applyFill="1" applyBorder="1" applyAlignment="1">
      <alignment horizontal="center" vertical="center" textRotation="90"/>
    </xf>
    <xf numFmtId="0" fontId="3" fillId="0" borderId="4" xfId="0" applyFont="1" applyFill="1" applyBorder="1" applyAlignment="1">
      <alignment horizontal="center" vertical="center" textRotation="90"/>
    </xf>
    <xf numFmtId="0" fontId="0" fillId="0" borderId="2"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1" xfId="0" applyFill="1" applyBorder="1" applyAlignment="1">
      <alignment horizontal="center" vertical="center" wrapText="1"/>
    </xf>
    <xf numFmtId="14" fontId="0" fillId="0" borderId="15" xfId="0" applyNumberFormat="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3" fillId="0"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2" xfId="0" applyBorder="1" applyAlignment="1">
      <alignment horizontal="center" vertical="center" textRotation="90" wrapText="1"/>
    </xf>
    <xf numFmtId="0" fontId="0" fillId="0" borderId="7" xfId="0" applyBorder="1" applyAlignment="1">
      <alignment horizontal="center" vertical="center" textRotation="90" wrapText="1"/>
    </xf>
    <xf numFmtId="0" fontId="0" fillId="0" borderId="11" xfId="0" applyBorder="1" applyAlignment="1">
      <alignment horizontal="center" vertical="center" textRotation="90" wrapText="1"/>
    </xf>
    <xf numFmtId="0" fontId="3" fillId="0" borderId="10" xfId="0" applyFont="1" applyBorder="1" applyAlignment="1">
      <alignment horizontal="center" vertical="center"/>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10" xfId="0" applyFill="1" applyBorder="1" applyAlignment="1">
      <alignment horizontal="center" vertical="center" wrapText="1"/>
    </xf>
    <xf numFmtId="0" fontId="8" fillId="0" borderId="19" xfId="0" applyFont="1" applyBorder="1" applyAlignment="1">
      <alignment horizontal="center" wrapText="1"/>
    </xf>
    <xf numFmtId="0" fontId="8" fillId="0" borderId="0" xfId="0" applyFont="1" applyBorder="1" applyAlignment="1">
      <alignment horizontal="center" wrapText="1"/>
    </xf>
    <xf numFmtId="0" fontId="8" fillId="0" borderId="14" xfId="0" applyFont="1" applyBorder="1" applyAlignment="1">
      <alignment horizontal="center" wrapText="1"/>
    </xf>
    <xf numFmtId="0" fontId="7" fillId="0" borderId="2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21</xdr:col>
      <xdr:colOff>546100</xdr:colOff>
      <xdr:row>1</xdr:row>
      <xdr:rowOff>771229</xdr:rowOff>
    </xdr:from>
    <xdr:to>
      <xdr:col>21</xdr:col>
      <xdr:colOff>1562100</xdr:colOff>
      <xdr:row>2</xdr:row>
      <xdr:rowOff>91919</xdr:rowOff>
    </xdr:to>
    <xdr:pic>
      <xdr:nvPicPr>
        <xdr:cNvPr id="3" name="Picture 2" descr="wilde 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48400" y="974429"/>
          <a:ext cx="1016000" cy="476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469900</xdr:colOff>
      <xdr:row>1</xdr:row>
      <xdr:rowOff>114300</xdr:rowOff>
    </xdr:from>
    <xdr:to>
      <xdr:col>4</xdr:col>
      <xdr:colOff>1082155</xdr:colOff>
      <xdr:row>3</xdr:row>
      <xdr:rowOff>381000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4300" y="317500"/>
          <a:ext cx="216165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6"/>
  <sheetViews>
    <sheetView tabSelected="1" topLeftCell="A58" zoomScale="75" zoomScaleNormal="75" workbookViewId="0">
      <selection activeCell="AA4" sqref="AA4"/>
    </sheetView>
  </sheetViews>
  <sheetFormatPr defaultRowHeight="15" x14ac:dyDescent="0.25"/>
  <cols>
    <col min="1" max="1" width="4.5703125" customWidth="1"/>
    <col min="4" max="4" width="14.140625" customWidth="1"/>
    <col min="5" max="5" width="32.85546875" customWidth="1"/>
    <col min="6" max="6" width="22.140625" customWidth="1"/>
    <col min="7" max="7" width="11.85546875" customWidth="1"/>
    <col min="9" max="9" width="14.42578125" customWidth="1"/>
    <col min="10" max="10" width="13.42578125" customWidth="1"/>
    <col min="11" max="11" width="10.5703125" customWidth="1"/>
    <col min="19" max="19" width="31.5703125" customWidth="1"/>
    <col min="20" max="20" width="13.42578125" customWidth="1"/>
    <col min="21" max="21" width="15.140625" customWidth="1"/>
    <col min="22" max="22" width="27.7109375" customWidth="1"/>
    <col min="23" max="23" width="20.140625" customWidth="1"/>
  </cols>
  <sheetData>
    <row r="1" spans="1:26" ht="15.75" thickBot="1" x14ac:dyDescent="0.3">
      <c r="A1" s="22"/>
    </row>
    <row r="2" spans="1:26" ht="90.75" customHeight="1" x14ac:dyDescent="0.25">
      <c r="A2" s="23"/>
      <c r="B2" s="35"/>
      <c r="C2" s="36"/>
      <c r="D2" s="36"/>
      <c r="E2" s="37"/>
      <c r="F2" s="86" t="s">
        <v>73</v>
      </c>
      <c r="G2" s="87"/>
      <c r="H2" s="87"/>
      <c r="I2" s="87"/>
      <c r="J2" s="87"/>
      <c r="K2" s="87"/>
      <c r="L2" s="87"/>
      <c r="M2" s="87"/>
      <c r="N2" s="87"/>
      <c r="O2" s="87"/>
      <c r="P2" s="87"/>
      <c r="Q2" s="87"/>
      <c r="R2" s="87"/>
      <c r="S2" s="87"/>
      <c r="T2" s="88"/>
      <c r="U2" s="35"/>
      <c r="V2" s="36"/>
      <c r="W2" s="37"/>
    </row>
    <row r="3" spans="1:26" ht="28.5" customHeight="1" x14ac:dyDescent="0.45">
      <c r="A3" s="23"/>
      <c r="B3" s="38"/>
      <c r="C3" s="39"/>
      <c r="D3" s="39"/>
      <c r="E3" s="40"/>
      <c r="F3" s="83" t="s">
        <v>72</v>
      </c>
      <c r="G3" s="84"/>
      <c r="H3" s="84"/>
      <c r="I3" s="84"/>
      <c r="J3" s="84"/>
      <c r="K3" s="84"/>
      <c r="L3" s="84"/>
      <c r="M3" s="84"/>
      <c r="N3" s="84"/>
      <c r="O3" s="84"/>
      <c r="P3" s="84"/>
      <c r="Q3" s="84"/>
      <c r="R3" s="84"/>
      <c r="S3" s="84"/>
      <c r="T3" s="85"/>
      <c r="U3" s="38"/>
      <c r="V3" s="39"/>
      <c r="W3" s="40"/>
    </row>
    <row r="4" spans="1:26" ht="39" customHeight="1" thickBot="1" x14ac:dyDescent="0.3">
      <c r="A4" s="23"/>
      <c r="B4" s="41"/>
      <c r="C4" s="42"/>
      <c r="D4" s="42"/>
      <c r="E4" s="43"/>
      <c r="F4" s="22"/>
      <c r="G4" s="22"/>
      <c r="H4" s="22"/>
      <c r="I4" s="22"/>
      <c r="J4" s="22"/>
      <c r="K4" s="22"/>
      <c r="L4" s="22"/>
      <c r="M4" s="22"/>
      <c r="N4" s="22"/>
      <c r="O4" s="22"/>
      <c r="P4" s="22"/>
      <c r="Q4" s="22"/>
      <c r="R4" s="22"/>
      <c r="S4" s="26"/>
      <c r="T4" s="24"/>
      <c r="U4" s="41"/>
      <c r="V4" s="42"/>
      <c r="W4" s="43"/>
    </row>
    <row r="5" spans="1:26" ht="24" customHeight="1" thickBot="1" x14ac:dyDescent="0.3">
      <c r="A5" s="23"/>
      <c r="B5" s="44" t="s">
        <v>0</v>
      </c>
      <c r="C5" s="45"/>
      <c r="D5" s="45"/>
      <c r="E5" s="45"/>
      <c r="F5" s="45"/>
      <c r="G5" s="45"/>
      <c r="H5" s="45"/>
      <c r="I5" s="30"/>
      <c r="J5" s="46" t="s">
        <v>1</v>
      </c>
      <c r="K5" s="47"/>
      <c r="L5" s="47"/>
      <c r="M5" s="47"/>
      <c r="N5" s="47"/>
      <c r="O5" s="47"/>
      <c r="P5" s="47"/>
      <c r="Q5" s="47"/>
      <c r="R5" s="48"/>
      <c r="S5" s="49" t="s">
        <v>2</v>
      </c>
      <c r="T5" s="50"/>
      <c r="U5" s="51" t="s">
        <v>3</v>
      </c>
      <c r="V5" s="52"/>
      <c r="W5" s="53"/>
    </row>
    <row r="6" spans="1:26" ht="84" customHeight="1" x14ac:dyDescent="0.25">
      <c r="A6" s="23"/>
      <c r="B6" s="31"/>
      <c r="C6" s="32" t="s">
        <v>4</v>
      </c>
      <c r="D6" s="33" t="s">
        <v>5</v>
      </c>
      <c r="E6" s="27" t="s">
        <v>6</v>
      </c>
      <c r="F6" s="27" t="s">
        <v>7</v>
      </c>
      <c r="G6" s="27" t="s">
        <v>8</v>
      </c>
      <c r="H6" s="34" t="s">
        <v>9</v>
      </c>
      <c r="I6" s="27" t="s">
        <v>57</v>
      </c>
      <c r="J6" s="27" t="s">
        <v>10</v>
      </c>
      <c r="K6" s="27" t="s">
        <v>11</v>
      </c>
      <c r="L6" s="54" t="s">
        <v>12</v>
      </c>
      <c r="M6" s="55"/>
      <c r="N6" s="55"/>
      <c r="O6" s="55"/>
      <c r="P6" s="55"/>
      <c r="Q6" s="55"/>
      <c r="R6" s="56"/>
      <c r="S6" s="29" t="s">
        <v>13</v>
      </c>
      <c r="T6" s="1" t="s">
        <v>14</v>
      </c>
      <c r="U6" s="27" t="s">
        <v>75</v>
      </c>
      <c r="V6" s="27" t="s">
        <v>15</v>
      </c>
      <c r="W6" s="28" t="s">
        <v>16</v>
      </c>
    </row>
    <row r="7" spans="1:26" ht="14.25" customHeight="1" x14ac:dyDescent="0.25">
      <c r="A7" s="23"/>
      <c r="B7" s="57">
        <v>1</v>
      </c>
      <c r="C7" s="60" t="s">
        <v>17</v>
      </c>
      <c r="D7" s="60" t="s">
        <v>18</v>
      </c>
      <c r="E7" s="63" t="s">
        <v>19</v>
      </c>
      <c r="F7" s="63" t="s">
        <v>20</v>
      </c>
      <c r="G7" s="63" t="s">
        <v>21</v>
      </c>
      <c r="H7" s="76" t="s">
        <v>22</v>
      </c>
      <c r="I7" s="63" t="s">
        <v>23</v>
      </c>
      <c r="J7" s="63" t="s">
        <v>34</v>
      </c>
      <c r="K7" s="63" t="s">
        <v>25</v>
      </c>
      <c r="L7" s="66" t="s">
        <v>10</v>
      </c>
      <c r="M7" s="2" t="s">
        <v>26</v>
      </c>
      <c r="N7" s="3"/>
      <c r="O7" s="4" t="str">
        <f>IF(AND(K8="LOW",J8="VERY HIGH")=TRUE,"X"," ")</f>
        <v xml:space="preserve"> </v>
      </c>
      <c r="P7" s="5" t="str">
        <f>IF(AND(K8="MODERATE",J8="VERY HIGH")=TRUE,"X"," ")</f>
        <v xml:space="preserve"> </v>
      </c>
      <c r="Q7" s="5" t="str">
        <f>IF(AND(K8="HIGH",J8="VERY HIGH")=TRUE,"X"," ")</f>
        <v xml:space="preserve"> </v>
      </c>
      <c r="R7" s="5" t="str">
        <f>IF(AND(K8="VERY HIGH",J8="VERY HIGH")=TRUE,"X"," ")</f>
        <v xml:space="preserve"> </v>
      </c>
      <c r="S7" s="68" t="s">
        <v>64</v>
      </c>
      <c r="T7" s="63" t="s">
        <v>42</v>
      </c>
      <c r="U7" s="68" t="s">
        <v>43</v>
      </c>
      <c r="V7" s="63" t="s">
        <v>27</v>
      </c>
      <c r="W7" s="71">
        <v>42037</v>
      </c>
    </row>
    <row r="8" spans="1:26" ht="14.25" customHeight="1" x14ac:dyDescent="0.25">
      <c r="A8" s="23"/>
      <c r="B8" s="58"/>
      <c r="C8" s="61"/>
      <c r="D8" s="61"/>
      <c r="E8" s="64"/>
      <c r="F8" s="64"/>
      <c r="G8" s="64"/>
      <c r="H8" s="77"/>
      <c r="I8" s="64"/>
      <c r="J8" s="64"/>
      <c r="K8" s="64"/>
      <c r="L8" s="67"/>
      <c r="M8" s="7" t="s">
        <v>28</v>
      </c>
      <c r="N8" s="3" t="str">
        <f>IF(AND(K8="VERY LOW",J8="HIGH")=TRUE,"X"," ")</f>
        <v xml:space="preserve"> </v>
      </c>
      <c r="O8" s="4" t="str">
        <f>IF(AND(K8="LOW",J8="HIGH")=TRUE,"X"," ")</f>
        <v xml:space="preserve"> </v>
      </c>
      <c r="P8" s="5" t="str">
        <f>IF(AND(K8="MODERATE",J8="HIGH")=TRUE,"X"," ")</f>
        <v xml:space="preserve"> </v>
      </c>
      <c r="Q8" s="5" t="str">
        <f>IF(AND(K8="HIGH",J8="HIGH")=TRUE,"X"," ")</f>
        <v xml:space="preserve"> </v>
      </c>
      <c r="R8" s="5" t="str">
        <f>IF(AND(L8="HIGH",K8="HIGH")=TRUE,"X"," ")</f>
        <v xml:space="preserve"> </v>
      </c>
      <c r="S8" s="69"/>
      <c r="T8" s="64"/>
      <c r="U8" s="69"/>
      <c r="V8" s="64"/>
      <c r="W8" s="72"/>
    </row>
    <row r="9" spans="1:26" ht="14.25" customHeight="1" x14ac:dyDescent="0.25">
      <c r="A9" s="23"/>
      <c r="B9" s="58"/>
      <c r="C9" s="61"/>
      <c r="D9" s="61"/>
      <c r="E9" s="64"/>
      <c r="F9" s="64"/>
      <c r="G9" s="64"/>
      <c r="H9" s="77"/>
      <c r="I9" s="64"/>
      <c r="J9" s="64"/>
      <c r="K9" s="64"/>
      <c r="L9" s="67"/>
      <c r="M9" s="7" t="s">
        <v>30</v>
      </c>
      <c r="N9" s="3" t="str">
        <f>IF(AND(K8="VERY LOW",J8="MODERATE")=TRUE,"X"," ")</f>
        <v xml:space="preserve"> </v>
      </c>
      <c r="O9" s="9" t="str">
        <f>IF(AND(K8="LOW",J8="MODERATE")=TRUE,"X"," ")</f>
        <v xml:space="preserve"> </v>
      </c>
      <c r="P9" s="4" t="str">
        <f>IF(AND(K8="MODERATE",J8="MODERATE")=TRUE,"X"," ")</f>
        <v xml:space="preserve"> </v>
      </c>
      <c r="Q9" s="5" t="str">
        <f>IF(AND(K8="HIGH",J8="MODERATE")=TRUE,"X"," ")</f>
        <v xml:space="preserve"> </v>
      </c>
      <c r="R9" s="5" t="str">
        <f>IF(AND(K8="VERY HIGH",J8="MODERATE")=TRUE,"X"," ")</f>
        <v xml:space="preserve"> </v>
      </c>
      <c r="S9" s="69"/>
      <c r="T9" s="64"/>
      <c r="U9" s="69"/>
      <c r="V9" s="64"/>
      <c r="W9" s="72"/>
    </row>
    <row r="10" spans="1:26" ht="14.25" customHeight="1" x14ac:dyDescent="0.25">
      <c r="A10" s="23"/>
      <c r="B10" s="58"/>
      <c r="C10" s="61"/>
      <c r="D10" s="61"/>
      <c r="E10" s="64"/>
      <c r="F10" s="64"/>
      <c r="G10" s="64"/>
      <c r="H10" s="77"/>
      <c r="I10" s="64"/>
      <c r="J10" s="64"/>
      <c r="K10" s="64"/>
      <c r="L10" s="67"/>
      <c r="M10" s="7" t="s">
        <v>31</v>
      </c>
      <c r="N10" s="3" t="str">
        <f>IF(AND(K8="VERY LOW",J8="LOW")=TRUE,"X"," ")</f>
        <v xml:space="preserve"> </v>
      </c>
      <c r="O10" s="9" t="str">
        <f>IF(AND(K8="LOW",J8="LOW")=TRUE,"X"," ")</f>
        <v xml:space="preserve"> </v>
      </c>
      <c r="P10" s="4" t="str">
        <f>IF(AND(K8="MODERATE",J8="LOW")=TRUE,"X"," ")</f>
        <v xml:space="preserve"> </v>
      </c>
      <c r="Q10" s="5" t="str">
        <f>IF(AND(K8="HIGH",J8="LOW")=TRUE,"X"," ")</f>
        <v xml:space="preserve"> </v>
      </c>
      <c r="R10" s="18" t="s">
        <v>29</v>
      </c>
      <c r="S10" s="69"/>
      <c r="T10" s="64"/>
      <c r="U10" s="69"/>
      <c r="V10" s="64"/>
      <c r="W10" s="72"/>
      <c r="Z10" s="25"/>
    </row>
    <row r="11" spans="1:26" ht="14.25" customHeight="1" x14ac:dyDescent="0.25">
      <c r="A11" s="23"/>
      <c r="B11" s="58"/>
      <c r="C11" s="61"/>
      <c r="D11" s="61"/>
      <c r="E11" s="64"/>
      <c r="F11" s="64"/>
      <c r="G11" s="64"/>
      <c r="H11" s="77"/>
      <c r="I11" s="64"/>
      <c r="J11" s="64"/>
      <c r="K11" s="64"/>
      <c r="L11" s="67"/>
      <c r="M11" s="7" t="s">
        <v>32</v>
      </c>
      <c r="N11" s="10" t="str">
        <f>IF(AND(K8="VERY LOW",J8="VERY LOW")=TRUE,"X"," ")</f>
        <v xml:space="preserve"> </v>
      </c>
      <c r="O11" s="11" t="str">
        <f>IF(AND(K8="LOW",J8="VERY LOW")=TRUE,"X"," ")</f>
        <v xml:space="preserve"> </v>
      </c>
      <c r="P11" s="11" t="str">
        <f>IF(AND(K8="MODERATE",J8="VERY LOW")=TRUE,"X"," ")</f>
        <v xml:space="preserve"> </v>
      </c>
      <c r="Q11" s="12" t="str">
        <f>IF(AND(K8="HIGH",J8="VERY LOW")=TRUE,"X"," ")</f>
        <v xml:space="preserve"> </v>
      </c>
      <c r="R11" s="19" t="str">
        <f>IF(AND(K8="VERY HIGH",J8="VERY LOW")=TRUE,"X"," ")</f>
        <v xml:space="preserve"> </v>
      </c>
      <c r="S11" s="69"/>
      <c r="T11" s="64"/>
      <c r="U11" s="69"/>
      <c r="V11" s="64"/>
      <c r="W11" s="72"/>
    </row>
    <row r="12" spans="1:26" ht="14.25" customHeight="1" x14ac:dyDescent="0.4">
      <c r="A12" s="23"/>
      <c r="B12" s="58"/>
      <c r="C12" s="61"/>
      <c r="D12" s="61"/>
      <c r="E12" s="64"/>
      <c r="F12" s="64"/>
      <c r="G12" s="64"/>
      <c r="H12" s="77"/>
      <c r="I12" s="64"/>
      <c r="J12" s="64"/>
      <c r="K12" s="64"/>
      <c r="L12" s="67"/>
      <c r="M12" s="14"/>
      <c r="N12" s="2" t="s">
        <v>32</v>
      </c>
      <c r="O12" s="2" t="s">
        <v>31</v>
      </c>
      <c r="P12" s="2" t="s">
        <v>30</v>
      </c>
      <c r="Q12" s="2" t="s">
        <v>28</v>
      </c>
      <c r="R12" s="2" t="s">
        <v>26</v>
      </c>
      <c r="S12" s="69"/>
      <c r="T12" s="64"/>
      <c r="U12" s="69"/>
      <c r="V12" s="64"/>
      <c r="W12" s="72"/>
    </row>
    <row r="13" spans="1:26" ht="13.5" customHeight="1" x14ac:dyDescent="0.4">
      <c r="A13" s="23"/>
      <c r="B13" s="59"/>
      <c r="C13" s="62"/>
      <c r="D13" s="62"/>
      <c r="E13" s="65"/>
      <c r="F13" s="65"/>
      <c r="G13" s="65"/>
      <c r="H13" s="78"/>
      <c r="I13" s="65"/>
      <c r="J13" s="65"/>
      <c r="K13" s="65"/>
      <c r="L13" s="16"/>
      <c r="M13" s="17"/>
      <c r="N13" s="74" t="s">
        <v>11</v>
      </c>
      <c r="O13" s="74"/>
      <c r="P13" s="74"/>
      <c r="Q13" s="75"/>
      <c r="R13" s="75"/>
      <c r="S13" s="70"/>
      <c r="T13" s="65"/>
      <c r="U13" s="70"/>
      <c r="V13" s="65"/>
      <c r="W13" s="73"/>
    </row>
    <row r="14" spans="1:26" ht="14.25" customHeight="1" x14ac:dyDescent="0.25">
      <c r="A14" s="23"/>
      <c r="B14" s="57">
        <v>2</v>
      </c>
      <c r="C14" s="63" t="s">
        <v>44</v>
      </c>
      <c r="D14" s="60" t="s">
        <v>18</v>
      </c>
      <c r="E14" s="63" t="s">
        <v>33</v>
      </c>
      <c r="F14" s="63" t="s">
        <v>20</v>
      </c>
      <c r="G14" s="63" t="s">
        <v>46</v>
      </c>
      <c r="H14" s="76" t="s">
        <v>22</v>
      </c>
      <c r="I14" s="63" t="s">
        <v>23</v>
      </c>
      <c r="J14" s="63" t="s">
        <v>34</v>
      </c>
      <c r="K14" s="63" t="s">
        <v>25</v>
      </c>
      <c r="L14" s="66" t="s">
        <v>10</v>
      </c>
      <c r="M14" s="2" t="s">
        <v>26</v>
      </c>
      <c r="N14" s="3"/>
      <c r="O14" s="4" t="str">
        <f>IF(AND(K15="LOW",J15="VERY HIGH")=TRUE,"X"," ")</f>
        <v xml:space="preserve"> </v>
      </c>
      <c r="P14" s="5" t="str">
        <f>IF(AND(K15="MODERATE",J15="VERY HIGH")=TRUE,"X"," ")</f>
        <v xml:space="preserve"> </v>
      </c>
      <c r="Q14" s="5" t="str">
        <f>IF(AND(K15="HIGH",J15="VERY HIGH")=TRUE,"X"," ")</f>
        <v xml:space="preserve"> </v>
      </c>
      <c r="R14" s="6" t="str">
        <f>IF(AND(K15="VERY HIGH",J15="VERY HIGH")=TRUE,"X"," ")</f>
        <v xml:space="preserve"> </v>
      </c>
      <c r="S14" s="68" t="s">
        <v>64</v>
      </c>
      <c r="T14" s="63" t="s">
        <v>42</v>
      </c>
      <c r="U14" s="68" t="s">
        <v>43</v>
      </c>
      <c r="V14" s="63" t="s">
        <v>27</v>
      </c>
      <c r="W14" s="71">
        <v>42037</v>
      </c>
    </row>
    <row r="15" spans="1:26" ht="14.25" customHeight="1" x14ac:dyDescent="0.25">
      <c r="A15" s="23"/>
      <c r="B15" s="58"/>
      <c r="C15" s="64"/>
      <c r="D15" s="61"/>
      <c r="E15" s="64"/>
      <c r="F15" s="64"/>
      <c r="G15" s="64"/>
      <c r="H15" s="77"/>
      <c r="I15" s="64"/>
      <c r="J15" s="64"/>
      <c r="K15" s="64"/>
      <c r="L15" s="67"/>
      <c r="M15" s="7" t="s">
        <v>28</v>
      </c>
      <c r="N15" s="3" t="str">
        <f>IF(AND(K15="VERY LOW",J15="HIGH")=TRUE,"X"," ")</f>
        <v xml:space="preserve"> </v>
      </c>
      <c r="O15" s="4" t="str">
        <f>IF(AND(K15="LOW",J15="HIGH")=TRUE,"X"," ")</f>
        <v xml:space="preserve"> </v>
      </c>
      <c r="P15" s="5" t="str">
        <f>IF(AND(K15="MODERATE",J15="HIGH")=TRUE,"X"," ")</f>
        <v xml:space="preserve"> </v>
      </c>
      <c r="Q15" s="5" t="str">
        <f>IF(AND(K15="HIGH",J15="HIGH")=TRUE,"X"," ")</f>
        <v xml:space="preserve"> </v>
      </c>
      <c r="R15" s="5" t="str">
        <f>IF(AND(L15="HIGH",K15="HIGH")=TRUE,"X"," ")</f>
        <v xml:space="preserve"> </v>
      </c>
      <c r="S15" s="69"/>
      <c r="T15" s="64"/>
      <c r="U15" s="69"/>
      <c r="V15" s="64"/>
      <c r="W15" s="72"/>
    </row>
    <row r="16" spans="1:26" ht="14.25" customHeight="1" x14ac:dyDescent="0.25">
      <c r="A16" s="23"/>
      <c r="B16" s="58"/>
      <c r="C16" s="64"/>
      <c r="D16" s="61"/>
      <c r="E16" s="64"/>
      <c r="F16" s="64"/>
      <c r="G16" s="64"/>
      <c r="H16" s="77"/>
      <c r="I16" s="64"/>
      <c r="J16" s="64"/>
      <c r="K16" s="64"/>
      <c r="L16" s="67"/>
      <c r="M16" s="7" t="s">
        <v>30</v>
      </c>
      <c r="N16" s="3" t="str">
        <f>IF(AND(K15="VERY LOW",J15="MODERATE")=TRUE,"X"," ")</f>
        <v xml:space="preserve"> </v>
      </c>
      <c r="O16" s="9" t="str">
        <f>IF(AND(K15="LOW",J15="MODERATE")=TRUE,"X"," ")</f>
        <v xml:space="preserve"> </v>
      </c>
      <c r="P16" s="4" t="str">
        <f>IF(AND(K15="MODERATE",J15="MODERATE")=TRUE,"X"," ")</f>
        <v xml:space="preserve"> </v>
      </c>
      <c r="Q16" s="5" t="str">
        <f>IF(AND(K15="HIGH",J15="MODERATE")=TRUE,"X"," ")</f>
        <v xml:space="preserve"> </v>
      </c>
      <c r="R16" s="6" t="str">
        <f>IF(AND(K15="VERY HIGH",J15="MODERATE")=TRUE,"X"," ")</f>
        <v xml:space="preserve"> </v>
      </c>
      <c r="S16" s="69"/>
      <c r="T16" s="64"/>
      <c r="U16" s="69"/>
      <c r="V16" s="64"/>
      <c r="W16" s="72"/>
    </row>
    <row r="17" spans="1:23" ht="14.25" customHeight="1" x14ac:dyDescent="0.25">
      <c r="A17" s="23"/>
      <c r="B17" s="58"/>
      <c r="C17" s="64"/>
      <c r="D17" s="61"/>
      <c r="E17" s="64"/>
      <c r="F17" s="64"/>
      <c r="G17" s="64"/>
      <c r="H17" s="77"/>
      <c r="I17" s="64"/>
      <c r="J17" s="64"/>
      <c r="K17" s="64"/>
      <c r="L17" s="67"/>
      <c r="M17" s="7" t="s">
        <v>31</v>
      </c>
      <c r="N17" s="3" t="str">
        <f>IF(AND(K15="VERY LOW",J15="LOW")=TRUE,"X"," ")</f>
        <v xml:space="preserve"> </v>
      </c>
      <c r="O17" s="9" t="str">
        <f>IF(AND(K15="LOW",J15="LOW")=TRUE,"X"," ")</f>
        <v xml:space="preserve"> </v>
      </c>
      <c r="P17" s="4" t="str">
        <f>IF(AND(K15="MODERATE",J15="LOW")=TRUE,"X"," ")</f>
        <v xml:space="preserve"> </v>
      </c>
      <c r="Q17" s="5" t="str">
        <f>IF(AND(K15="HIGH",J15="LOW")=TRUE,"X"," ")</f>
        <v xml:space="preserve"> </v>
      </c>
      <c r="R17" s="8" t="s">
        <v>29</v>
      </c>
      <c r="S17" s="69"/>
      <c r="T17" s="64"/>
      <c r="U17" s="69"/>
      <c r="V17" s="64"/>
      <c r="W17" s="72"/>
    </row>
    <row r="18" spans="1:23" ht="14.25" customHeight="1" x14ac:dyDescent="0.25">
      <c r="A18" s="23"/>
      <c r="B18" s="58"/>
      <c r="C18" s="64"/>
      <c r="D18" s="61"/>
      <c r="E18" s="64"/>
      <c r="F18" s="64"/>
      <c r="G18" s="64"/>
      <c r="H18" s="77"/>
      <c r="I18" s="64"/>
      <c r="J18" s="64"/>
      <c r="K18" s="64"/>
      <c r="L18" s="67"/>
      <c r="M18" s="7" t="s">
        <v>32</v>
      </c>
      <c r="N18" s="10" t="str">
        <f>IF(AND(K15="VERY LOW",J15="VERY LOW")=TRUE,"X"," ")</f>
        <v xml:space="preserve"> </v>
      </c>
      <c r="O18" s="11" t="str">
        <f>IF(AND(K15="LOW",J15="VERY LOW")=TRUE,"X"," ")</f>
        <v xml:space="preserve"> </v>
      </c>
      <c r="P18" s="11" t="str">
        <f>IF(AND(K15="MODERATE",J15="VERY LOW")=TRUE,"X"," ")</f>
        <v xml:space="preserve"> </v>
      </c>
      <c r="Q18" s="12" t="str">
        <f>IF(AND(K15="HIGH",J15="VERY LOW")=TRUE,"X"," ")</f>
        <v xml:space="preserve"> </v>
      </c>
      <c r="R18" s="13" t="str">
        <f>IF(AND(K15="VERY HIGH",J15="VERY LOW")=TRUE,"X"," ")</f>
        <v xml:space="preserve"> </v>
      </c>
      <c r="S18" s="69"/>
      <c r="T18" s="64"/>
      <c r="U18" s="69"/>
      <c r="V18" s="64"/>
      <c r="W18" s="72"/>
    </row>
    <row r="19" spans="1:23" ht="14.25" customHeight="1" x14ac:dyDescent="0.4">
      <c r="A19" s="23"/>
      <c r="B19" s="58"/>
      <c r="C19" s="64"/>
      <c r="D19" s="61"/>
      <c r="E19" s="64"/>
      <c r="F19" s="64"/>
      <c r="G19" s="64"/>
      <c r="H19" s="77"/>
      <c r="I19" s="64"/>
      <c r="J19" s="64"/>
      <c r="K19" s="64"/>
      <c r="L19" s="67"/>
      <c r="M19" s="14"/>
      <c r="N19" s="2" t="s">
        <v>32</v>
      </c>
      <c r="O19" s="2" t="s">
        <v>31</v>
      </c>
      <c r="P19" s="2" t="s">
        <v>30</v>
      </c>
      <c r="Q19" s="2" t="s">
        <v>28</v>
      </c>
      <c r="R19" s="15" t="s">
        <v>26</v>
      </c>
      <c r="S19" s="69"/>
      <c r="T19" s="64"/>
      <c r="U19" s="69"/>
      <c r="V19" s="64"/>
      <c r="W19" s="72"/>
    </row>
    <row r="20" spans="1:23" ht="17.25" customHeight="1" x14ac:dyDescent="0.4">
      <c r="A20" s="23"/>
      <c r="B20" s="59"/>
      <c r="C20" s="65"/>
      <c r="D20" s="62"/>
      <c r="E20" s="65"/>
      <c r="F20" s="65"/>
      <c r="G20" s="65"/>
      <c r="H20" s="78"/>
      <c r="I20" s="65"/>
      <c r="J20" s="65"/>
      <c r="K20" s="65"/>
      <c r="L20" s="16"/>
      <c r="M20" s="17"/>
      <c r="N20" s="74" t="s">
        <v>11</v>
      </c>
      <c r="O20" s="74"/>
      <c r="P20" s="74"/>
      <c r="Q20" s="75"/>
      <c r="R20" s="79"/>
      <c r="S20" s="70"/>
      <c r="T20" s="65"/>
      <c r="U20" s="70"/>
      <c r="V20" s="65"/>
      <c r="W20" s="73"/>
    </row>
    <row r="21" spans="1:23" ht="14.25" customHeight="1" x14ac:dyDescent="0.25">
      <c r="A21" s="23"/>
      <c r="B21" s="57">
        <v>3</v>
      </c>
      <c r="C21" s="63" t="s">
        <v>45</v>
      </c>
      <c r="D21" s="60" t="s">
        <v>18</v>
      </c>
      <c r="E21" s="63" t="s">
        <v>35</v>
      </c>
      <c r="F21" s="63" t="s">
        <v>20</v>
      </c>
      <c r="G21" s="63" t="s">
        <v>46</v>
      </c>
      <c r="H21" s="76" t="s">
        <v>22</v>
      </c>
      <c r="I21" s="60" t="s">
        <v>23</v>
      </c>
      <c r="J21" s="63" t="s">
        <v>34</v>
      </c>
      <c r="K21" s="63" t="s">
        <v>25</v>
      </c>
      <c r="L21" s="66" t="s">
        <v>10</v>
      </c>
      <c r="M21" s="2" t="s">
        <v>26</v>
      </c>
      <c r="N21" s="3"/>
      <c r="O21" s="4" t="str">
        <f>IF(AND(K22="LOW",J22="VERY HIGH")=TRUE,"X"," ")</f>
        <v xml:space="preserve"> </v>
      </c>
      <c r="P21" s="5" t="str">
        <f>IF(AND(K22="MODERATE",J22="VERY HIGH")=TRUE,"X"," ")</f>
        <v xml:space="preserve"> </v>
      </c>
      <c r="Q21" s="5" t="str">
        <f>IF(AND(K22="HIGH",J22="VERY HIGH")=TRUE,"X"," ")</f>
        <v xml:space="preserve"> </v>
      </c>
      <c r="R21" s="6" t="str">
        <f>IF(AND(K22="VERY HIGH",J22="VERY HIGH")=TRUE,"X"," ")</f>
        <v xml:space="preserve"> </v>
      </c>
      <c r="S21" s="80" t="s">
        <v>64</v>
      </c>
      <c r="T21" s="63" t="s">
        <v>42</v>
      </c>
      <c r="U21" s="68" t="s">
        <v>43</v>
      </c>
      <c r="V21" s="63" t="s">
        <v>27</v>
      </c>
      <c r="W21" s="71">
        <v>42037</v>
      </c>
    </row>
    <row r="22" spans="1:23" ht="14.25" customHeight="1" x14ac:dyDescent="0.25">
      <c r="A22" s="23"/>
      <c r="B22" s="58"/>
      <c r="C22" s="64"/>
      <c r="D22" s="61"/>
      <c r="E22" s="64"/>
      <c r="F22" s="64"/>
      <c r="G22" s="64"/>
      <c r="H22" s="77"/>
      <c r="I22" s="61"/>
      <c r="J22" s="64"/>
      <c r="K22" s="64"/>
      <c r="L22" s="67"/>
      <c r="M22" s="7" t="s">
        <v>28</v>
      </c>
      <c r="N22" s="3" t="str">
        <f>IF(AND(K22="VERY LOW",J22="HIGH")=TRUE,"X"," ")</f>
        <v xml:space="preserve"> </v>
      </c>
      <c r="O22" s="4" t="str">
        <f>IF(AND(K22="LOW",J22="HIGH")=TRUE,"X"," ")</f>
        <v xml:space="preserve"> </v>
      </c>
      <c r="P22" s="5" t="str">
        <f>IF(AND(K22="MODERATE",J22="HIGH")=TRUE,"X"," ")</f>
        <v xml:space="preserve"> </v>
      </c>
      <c r="Q22" s="5" t="str">
        <f>IF(AND(K22="HIGH",J22="HIGH")=TRUE,"X"," ")</f>
        <v xml:space="preserve"> </v>
      </c>
      <c r="R22" s="8"/>
      <c r="S22" s="81"/>
      <c r="T22" s="64"/>
      <c r="U22" s="69"/>
      <c r="V22" s="64"/>
      <c r="W22" s="72"/>
    </row>
    <row r="23" spans="1:23" ht="14.25" customHeight="1" x14ac:dyDescent="0.25">
      <c r="A23" s="23"/>
      <c r="B23" s="58"/>
      <c r="C23" s="64"/>
      <c r="D23" s="61"/>
      <c r="E23" s="64"/>
      <c r="F23" s="64"/>
      <c r="G23" s="64"/>
      <c r="H23" s="77"/>
      <c r="I23" s="61"/>
      <c r="J23" s="64"/>
      <c r="K23" s="64"/>
      <c r="L23" s="67"/>
      <c r="M23" s="7" t="s">
        <v>30</v>
      </c>
      <c r="N23" s="3" t="str">
        <f>IF(AND(K22="VERY LOW",J22="MODERATE")=TRUE,"X"," ")</f>
        <v xml:space="preserve"> </v>
      </c>
      <c r="O23" s="9" t="str">
        <f>IF(AND(K22="LOW",J22="MODERATE")=TRUE,"X"," ")</f>
        <v xml:space="preserve"> </v>
      </c>
      <c r="P23" s="4" t="str">
        <f>IF(AND(K22="MODERATE",J22="MODERATE")=TRUE,"X"," ")</f>
        <v xml:space="preserve"> </v>
      </c>
      <c r="Q23" s="5" t="str">
        <f>IF(AND(K22="HIGH",J22="MODERATE")=TRUE,"X"," ")</f>
        <v xml:space="preserve"> </v>
      </c>
      <c r="R23" s="6" t="str">
        <f>IF(AND(K22="VERY HIGH",J22="MODERATE")=TRUE,"X"," ")</f>
        <v xml:space="preserve"> </v>
      </c>
      <c r="S23" s="81"/>
      <c r="T23" s="64"/>
      <c r="U23" s="69"/>
      <c r="V23" s="64"/>
      <c r="W23" s="72"/>
    </row>
    <row r="24" spans="1:23" ht="14.25" customHeight="1" x14ac:dyDescent="0.25">
      <c r="A24" s="23"/>
      <c r="B24" s="58"/>
      <c r="C24" s="64"/>
      <c r="D24" s="61"/>
      <c r="E24" s="64"/>
      <c r="F24" s="64"/>
      <c r="G24" s="64"/>
      <c r="H24" s="77"/>
      <c r="I24" s="61"/>
      <c r="J24" s="64"/>
      <c r="K24" s="64"/>
      <c r="L24" s="67"/>
      <c r="M24" s="7" t="s">
        <v>31</v>
      </c>
      <c r="N24" s="3" t="str">
        <f>IF(AND(K22="VERY LOW",J22="LOW")=TRUE,"X"," ")</f>
        <v xml:space="preserve"> </v>
      </c>
      <c r="O24" s="9" t="str">
        <f>IF(AND(K22="LOW",J22="LOW")=TRUE,"X"," ")</f>
        <v xml:space="preserve"> </v>
      </c>
      <c r="P24" s="4" t="str">
        <f>IF(AND(K22="MODERATE",J22="LOW")=TRUE,"X"," ")</f>
        <v xml:space="preserve"> </v>
      </c>
      <c r="Q24" s="5" t="str">
        <f>IF(AND(K22="HIGH",J22="LOW")=TRUE,"X"," ")</f>
        <v xml:space="preserve"> </v>
      </c>
      <c r="R24" s="8" t="s">
        <v>29</v>
      </c>
      <c r="S24" s="81"/>
      <c r="T24" s="64"/>
      <c r="U24" s="69"/>
      <c r="V24" s="64"/>
      <c r="W24" s="72"/>
    </row>
    <row r="25" spans="1:23" ht="14.25" customHeight="1" x14ac:dyDescent="0.25">
      <c r="A25" s="23"/>
      <c r="B25" s="58"/>
      <c r="C25" s="64"/>
      <c r="D25" s="61"/>
      <c r="E25" s="64"/>
      <c r="F25" s="64"/>
      <c r="G25" s="64"/>
      <c r="H25" s="77"/>
      <c r="I25" s="61"/>
      <c r="J25" s="64"/>
      <c r="K25" s="64"/>
      <c r="L25" s="67"/>
      <c r="M25" s="7" t="s">
        <v>32</v>
      </c>
      <c r="N25" s="10" t="str">
        <f>IF(AND(K22="VERY LOW",J22="VERY LOW")=TRUE,"X"," ")</f>
        <v xml:space="preserve"> </v>
      </c>
      <c r="O25" s="11" t="str">
        <f>IF(AND(K22="LOW",J22="VERY LOW")=TRUE,"X"," ")</f>
        <v xml:space="preserve"> </v>
      </c>
      <c r="P25" s="11" t="str">
        <f>IF(AND(K22="MODERATE",J22="VERY LOW")=TRUE,"X"," ")</f>
        <v xml:space="preserve"> </v>
      </c>
      <c r="Q25" s="12" t="str">
        <f>IF(AND(K22="HIGH",J22="VERY LOW")=TRUE,"X"," ")</f>
        <v xml:space="preserve"> </v>
      </c>
      <c r="R25" s="13" t="str">
        <f>IF(AND(K22="VERY HIGH",J22="VERY LOW")=TRUE,"X"," ")</f>
        <v xml:space="preserve"> </v>
      </c>
      <c r="S25" s="81"/>
      <c r="T25" s="64"/>
      <c r="U25" s="69"/>
      <c r="V25" s="64"/>
      <c r="W25" s="72"/>
    </row>
    <row r="26" spans="1:23" ht="14.25" customHeight="1" x14ac:dyDescent="0.4">
      <c r="A26" s="23"/>
      <c r="B26" s="58"/>
      <c r="C26" s="64"/>
      <c r="D26" s="61"/>
      <c r="E26" s="64"/>
      <c r="F26" s="64"/>
      <c r="G26" s="64"/>
      <c r="H26" s="77"/>
      <c r="I26" s="61"/>
      <c r="J26" s="64"/>
      <c r="K26" s="64"/>
      <c r="L26" s="67"/>
      <c r="M26" s="14"/>
      <c r="N26" s="2" t="s">
        <v>32</v>
      </c>
      <c r="O26" s="2" t="s">
        <v>31</v>
      </c>
      <c r="P26" s="2" t="s">
        <v>30</v>
      </c>
      <c r="Q26" s="2" t="s">
        <v>28</v>
      </c>
      <c r="R26" s="15" t="s">
        <v>26</v>
      </c>
      <c r="S26" s="81"/>
      <c r="T26" s="64"/>
      <c r="U26" s="69"/>
      <c r="V26" s="64"/>
      <c r="W26" s="72"/>
    </row>
    <row r="27" spans="1:23" ht="11.25" customHeight="1" x14ac:dyDescent="0.4">
      <c r="A27" s="23"/>
      <c r="B27" s="59"/>
      <c r="C27" s="65"/>
      <c r="D27" s="62"/>
      <c r="E27" s="65"/>
      <c r="F27" s="65"/>
      <c r="G27" s="65"/>
      <c r="H27" s="78"/>
      <c r="I27" s="61"/>
      <c r="J27" s="65"/>
      <c r="K27" s="65"/>
      <c r="L27" s="16"/>
      <c r="M27" s="17"/>
      <c r="N27" s="74" t="s">
        <v>11</v>
      </c>
      <c r="O27" s="74"/>
      <c r="P27" s="74"/>
      <c r="Q27" s="75"/>
      <c r="R27" s="79"/>
      <c r="S27" s="82"/>
      <c r="T27" s="65"/>
      <c r="U27" s="70"/>
      <c r="V27" s="65"/>
      <c r="W27" s="73"/>
    </row>
    <row r="28" spans="1:23" ht="14.25" customHeight="1" x14ac:dyDescent="0.25">
      <c r="A28" s="23"/>
      <c r="B28" s="57">
        <v>4</v>
      </c>
      <c r="C28" s="63" t="s">
        <v>17</v>
      </c>
      <c r="D28" s="60" t="s">
        <v>18</v>
      </c>
      <c r="E28" s="63" t="s">
        <v>36</v>
      </c>
      <c r="F28" s="63" t="s">
        <v>20</v>
      </c>
      <c r="G28" s="63" t="s">
        <v>47</v>
      </c>
      <c r="H28" s="76" t="s">
        <v>22</v>
      </c>
      <c r="I28" s="63" t="s">
        <v>63</v>
      </c>
      <c r="J28" s="63" t="s">
        <v>34</v>
      </c>
      <c r="K28" s="63" t="s">
        <v>25</v>
      </c>
      <c r="L28" s="66" t="s">
        <v>10</v>
      </c>
      <c r="M28" s="2" t="s">
        <v>26</v>
      </c>
      <c r="N28" s="3"/>
      <c r="O28" s="4" t="str">
        <f>IF(AND(K29="LOW",J29="VERY HIGH")=TRUE,"X"," ")</f>
        <v xml:space="preserve"> </v>
      </c>
      <c r="P28" s="5" t="str">
        <f>IF(AND(K29="MODERATE",J29="VERY HIGH")=TRUE,"X"," ")</f>
        <v xml:space="preserve"> </v>
      </c>
      <c r="Q28" s="5" t="str">
        <f>IF(AND(K29="HIGH",J29="VERY HIGH")=TRUE,"X"," ")</f>
        <v xml:space="preserve"> </v>
      </c>
      <c r="R28" s="6" t="str">
        <f>IF(AND(K29="VERY HIGH",J29="VERY HIGH")=TRUE,"X"," ")</f>
        <v xml:space="preserve"> </v>
      </c>
      <c r="S28" s="80" t="s">
        <v>65</v>
      </c>
      <c r="T28" s="63" t="s">
        <v>49</v>
      </c>
      <c r="U28" s="68" t="s">
        <v>50</v>
      </c>
      <c r="V28" s="63" t="s">
        <v>27</v>
      </c>
      <c r="W28" s="71">
        <v>42037</v>
      </c>
    </row>
    <row r="29" spans="1:23" ht="14.25" customHeight="1" x14ac:dyDescent="0.25">
      <c r="A29" s="23"/>
      <c r="B29" s="58"/>
      <c r="C29" s="64"/>
      <c r="D29" s="61"/>
      <c r="E29" s="64"/>
      <c r="F29" s="64"/>
      <c r="G29" s="64"/>
      <c r="H29" s="77"/>
      <c r="I29" s="64"/>
      <c r="J29" s="64"/>
      <c r="K29" s="64"/>
      <c r="L29" s="67"/>
      <c r="M29" s="7" t="s">
        <v>28</v>
      </c>
      <c r="N29" s="3" t="str">
        <f>IF(AND(K29="VERY LOW",J29="HIGH")=TRUE,"X"," ")</f>
        <v xml:space="preserve"> </v>
      </c>
      <c r="O29" s="4" t="str">
        <f>IF(AND(K29="LOW",J29="HIGH")=TRUE,"X"," ")</f>
        <v xml:space="preserve"> </v>
      </c>
      <c r="P29" s="5" t="str">
        <f>IF(AND(K29="MODERATE",J29="HIGH")=TRUE,"X"," ")</f>
        <v xml:space="preserve"> </v>
      </c>
      <c r="Q29" s="5" t="str">
        <f>IF(AND(K29="HIGH",J29="HIGH")=TRUE,"X"," ")</f>
        <v xml:space="preserve"> </v>
      </c>
      <c r="R29" s="8"/>
      <c r="S29" s="81"/>
      <c r="T29" s="64"/>
      <c r="U29" s="69"/>
      <c r="V29" s="64"/>
      <c r="W29" s="72"/>
    </row>
    <row r="30" spans="1:23" ht="14.25" customHeight="1" x14ac:dyDescent="0.25">
      <c r="A30" s="23"/>
      <c r="B30" s="58"/>
      <c r="C30" s="64"/>
      <c r="D30" s="61"/>
      <c r="E30" s="64"/>
      <c r="F30" s="64"/>
      <c r="G30" s="64"/>
      <c r="H30" s="77"/>
      <c r="I30" s="64"/>
      <c r="J30" s="64"/>
      <c r="K30" s="64"/>
      <c r="L30" s="67"/>
      <c r="M30" s="7" t="s">
        <v>30</v>
      </c>
      <c r="N30" s="3" t="str">
        <f>IF(AND(K29="VERY LOW",J29="MODERATE")=TRUE,"X"," ")</f>
        <v xml:space="preserve"> </v>
      </c>
      <c r="O30" s="9" t="str">
        <f>IF(AND(K29="LOW",J29="MODERATE")=TRUE,"X"," ")</f>
        <v xml:space="preserve"> </v>
      </c>
      <c r="P30" s="4" t="str">
        <f>IF(AND(K29="MODERATE",J29="MODERATE")=TRUE,"X"," ")</f>
        <v xml:space="preserve"> </v>
      </c>
      <c r="Q30" s="5" t="str">
        <f>IF(AND(K29="HIGH",J29="MODERATE")=TRUE,"X"," ")</f>
        <v xml:space="preserve"> </v>
      </c>
      <c r="R30" s="6" t="str">
        <f>IF(AND(K29="VERY HIGH",J29="MODERATE")=TRUE,"X"," ")</f>
        <v xml:space="preserve"> </v>
      </c>
      <c r="S30" s="81"/>
      <c r="T30" s="64"/>
      <c r="U30" s="69"/>
      <c r="V30" s="64"/>
      <c r="W30" s="72"/>
    </row>
    <row r="31" spans="1:23" ht="14.25" customHeight="1" x14ac:dyDescent="0.25">
      <c r="A31" s="23"/>
      <c r="B31" s="58"/>
      <c r="C31" s="64"/>
      <c r="D31" s="61"/>
      <c r="E31" s="64"/>
      <c r="F31" s="64"/>
      <c r="G31" s="64"/>
      <c r="H31" s="77"/>
      <c r="I31" s="64"/>
      <c r="J31" s="64"/>
      <c r="K31" s="64"/>
      <c r="L31" s="67"/>
      <c r="M31" s="7" t="s">
        <v>31</v>
      </c>
      <c r="N31" s="3" t="str">
        <f>IF(AND(K29="VERY LOW",J29="LOW")=TRUE,"X"," ")</f>
        <v xml:space="preserve"> </v>
      </c>
      <c r="O31" s="9" t="str">
        <f>IF(AND(K29="LOW",J29="LOW")=TRUE,"X"," ")</f>
        <v xml:space="preserve"> </v>
      </c>
      <c r="P31" s="4" t="str">
        <f>IF(AND(K29="MODERATE",J29="LOW")=TRUE,"X"," ")</f>
        <v xml:space="preserve"> </v>
      </c>
      <c r="Q31" s="5" t="str">
        <f>IF(AND(K29="HIGH",J29="LOW")=TRUE,"X"," ")</f>
        <v xml:space="preserve"> </v>
      </c>
      <c r="R31" s="8" t="s">
        <v>29</v>
      </c>
      <c r="S31" s="81"/>
      <c r="T31" s="64"/>
      <c r="U31" s="69"/>
      <c r="V31" s="64"/>
      <c r="W31" s="72"/>
    </row>
    <row r="32" spans="1:23" ht="14.25" customHeight="1" x14ac:dyDescent="0.25">
      <c r="A32" s="23"/>
      <c r="B32" s="58"/>
      <c r="C32" s="64"/>
      <c r="D32" s="61"/>
      <c r="E32" s="64"/>
      <c r="F32" s="64"/>
      <c r="G32" s="64"/>
      <c r="H32" s="77"/>
      <c r="I32" s="64"/>
      <c r="J32" s="64"/>
      <c r="K32" s="64"/>
      <c r="L32" s="67"/>
      <c r="M32" s="7" t="s">
        <v>32</v>
      </c>
      <c r="N32" s="10" t="str">
        <f>IF(AND(K29="VERY LOW",J29="VERY LOW")=TRUE,"X"," ")</f>
        <v xml:space="preserve"> </v>
      </c>
      <c r="O32" s="11" t="str">
        <f>IF(AND(K29="LOW",J29="VERY LOW")=TRUE,"X"," ")</f>
        <v xml:space="preserve"> </v>
      </c>
      <c r="P32" s="11" t="str">
        <f>IF(AND(K29="MODERATE",J29="VERY LOW")=TRUE,"X"," ")</f>
        <v xml:space="preserve"> </v>
      </c>
      <c r="Q32" s="12" t="str">
        <f>IF(AND(K29="HIGH",J29="VERY LOW")=TRUE,"X"," ")</f>
        <v xml:space="preserve"> </v>
      </c>
      <c r="R32" s="13" t="str">
        <f>IF(AND(K29="VERY HIGH",J29="VERY LOW")=TRUE,"X"," ")</f>
        <v xml:space="preserve"> </v>
      </c>
      <c r="S32" s="81"/>
      <c r="T32" s="64"/>
      <c r="U32" s="69"/>
      <c r="V32" s="64"/>
      <c r="W32" s="72"/>
    </row>
    <row r="33" spans="1:23" ht="14.25" customHeight="1" x14ac:dyDescent="0.4">
      <c r="A33" s="23"/>
      <c r="B33" s="58"/>
      <c r="C33" s="64"/>
      <c r="D33" s="61"/>
      <c r="E33" s="64"/>
      <c r="F33" s="64"/>
      <c r="G33" s="64"/>
      <c r="H33" s="77"/>
      <c r="I33" s="64"/>
      <c r="J33" s="64"/>
      <c r="K33" s="64"/>
      <c r="L33" s="67"/>
      <c r="M33" s="14"/>
      <c r="N33" s="2" t="s">
        <v>32</v>
      </c>
      <c r="O33" s="2" t="s">
        <v>31</v>
      </c>
      <c r="P33" s="2" t="s">
        <v>30</v>
      </c>
      <c r="Q33" s="2" t="s">
        <v>28</v>
      </c>
      <c r="R33" s="15" t="s">
        <v>26</v>
      </c>
      <c r="S33" s="81"/>
      <c r="T33" s="64"/>
      <c r="U33" s="69"/>
      <c r="V33" s="64"/>
      <c r="W33" s="72"/>
    </row>
    <row r="34" spans="1:23" ht="11.25" customHeight="1" x14ac:dyDescent="0.4">
      <c r="A34" s="23"/>
      <c r="B34" s="59"/>
      <c r="C34" s="65"/>
      <c r="D34" s="62"/>
      <c r="E34" s="65"/>
      <c r="F34" s="65"/>
      <c r="G34" s="65"/>
      <c r="H34" s="78"/>
      <c r="I34" s="65"/>
      <c r="J34" s="65"/>
      <c r="K34" s="65"/>
      <c r="L34" s="16"/>
      <c r="M34" s="17"/>
      <c r="N34" s="74" t="s">
        <v>11</v>
      </c>
      <c r="O34" s="74"/>
      <c r="P34" s="74"/>
      <c r="Q34" s="75"/>
      <c r="R34" s="79"/>
      <c r="S34" s="82"/>
      <c r="T34" s="65"/>
      <c r="U34" s="70"/>
      <c r="V34" s="65"/>
      <c r="W34" s="73"/>
    </row>
    <row r="35" spans="1:23" ht="14.25" customHeight="1" x14ac:dyDescent="0.25">
      <c r="A35" s="23"/>
      <c r="B35" s="57">
        <v>5</v>
      </c>
      <c r="C35" s="63" t="s">
        <v>17</v>
      </c>
      <c r="D35" s="60" t="s">
        <v>18</v>
      </c>
      <c r="E35" s="63" t="s">
        <v>38</v>
      </c>
      <c r="F35" s="63" t="s">
        <v>20</v>
      </c>
      <c r="G35" s="63" t="s">
        <v>51</v>
      </c>
      <c r="H35" s="76" t="s">
        <v>22</v>
      </c>
      <c r="I35" s="63" t="s">
        <v>56</v>
      </c>
      <c r="J35" s="63" t="s">
        <v>52</v>
      </c>
      <c r="K35" s="63" t="s">
        <v>24</v>
      </c>
      <c r="L35" s="66" t="s">
        <v>10</v>
      </c>
      <c r="M35" s="2" t="s">
        <v>26</v>
      </c>
      <c r="N35" s="3"/>
      <c r="O35" s="4" t="str">
        <f>IF(AND(K36="LOW",J36="VERY HIGH")=TRUE,"X"," ")</f>
        <v xml:space="preserve"> </v>
      </c>
      <c r="P35" s="5" t="str">
        <f>IF(AND(K36="MODERATE",J36="VERY HIGH")=TRUE,"X"," ")</f>
        <v xml:space="preserve"> </v>
      </c>
      <c r="Q35" s="5" t="str">
        <f>IF(AND(K36="HIGH",J36="VERY HIGH")=TRUE,"X"," ")</f>
        <v xml:space="preserve"> </v>
      </c>
      <c r="R35" s="6" t="str">
        <f>IF(AND(K36="VERY HIGH",J36="VERY HIGH")=TRUE,"X"," ")</f>
        <v xml:space="preserve"> </v>
      </c>
      <c r="S35" s="80" t="s">
        <v>66</v>
      </c>
      <c r="T35" s="63" t="s">
        <v>53</v>
      </c>
      <c r="U35" s="68" t="s">
        <v>54</v>
      </c>
      <c r="V35" s="63" t="s">
        <v>27</v>
      </c>
      <c r="W35" s="71">
        <v>42037</v>
      </c>
    </row>
    <row r="36" spans="1:23" ht="14.25" customHeight="1" x14ac:dyDescent="0.25">
      <c r="A36" s="23"/>
      <c r="B36" s="58"/>
      <c r="C36" s="64"/>
      <c r="D36" s="61"/>
      <c r="E36" s="64"/>
      <c r="F36" s="64"/>
      <c r="G36" s="64"/>
      <c r="H36" s="77"/>
      <c r="I36" s="64"/>
      <c r="J36" s="64"/>
      <c r="K36" s="64"/>
      <c r="L36" s="67"/>
      <c r="M36" s="7" t="s">
        <v>28</v>
      </c>
      <c r="N36" s="3" t="str">
        <f>IF(AND(K36="VERY LOW",J36="HIGH")=TRUE,"X"," ")</f>
        <v xml:space="preserve"> </v>
      </c>
      <c r="O36" s="4" t="str">
        <f>IF(AND(K36="LOW",J36="HIGH")=TRUE,"X"," ")</f>
        <v xml:space="preserve"> </v>
      </c>
      <c r="P36" s="5" t="str">
        <f>IF(AND(K36="MODERATE",J36="HIGH")=TRUE,"X"," ")</f>
        <v xml:space="preserve"> </v>
      </c>
      <c r="Q36" s="5" t="str">
        <f>IF(AND(K36="HIGH",J36="HIGH")=TRUE,"X"," ")</f>
        <v xml:space="preserve"> </v>
      </c>
      <c r="R36" s="8"/>
      <c r="S36" s="81"/>
      <c r="T36" s="64"/>
      <c r="U36" s="69"/>
      <c r="V36" s="64"/>
      <c r="W36" s="72"/>
    </row>
    <row r="37" spans="1:23" ht="14.25" customHeight="1" x14ac:dyDescent="0.25">
      <c r="A37" s="23"/>
      <c r="B37" s="58"/>
      <c r="C37" s="64"/>
      <c r="D37" s="61"/>
      <c r="E37" s="64"/>
      <c r="F37" s="64"/>
      <c r="G37" s="64"/>
      <c r="H37" s="77"/>
      <c r="I37" s="64"/>
      <c r="J37" s="64"/>
      <c r="K37" s="64"/>
      <c r="L37" s="67"/>
      <c r="M37" s="7" t="s">
        <v>30</v>
      </c>
      <c r="N37" s="3" t="str">
        <f>IF(AND(K36="VERY LOW",J36="MODERATE")=TRUE,"X"," ")</f>
        <v xml:space="preserve"> </v>
      </c>
      <c r="O37" s="9" t="str">
        <f>IF(AND(K36="LOW",J36="MODERATE")=TRUE,"X"," ")</f>
        <v xml:space="preserve"> </v>
      </c>
      <c r="P37" s="4" t="str">
        <f>IF(AND(K36="MODERATE",J36="MODERATE")=TRUE,"X"," ")</f>
        <v xml:space="preserve"> </v>
      </c>
      <c r="Q37" s="18" t="s">
        <v>29</v>
      </c>
      <c r="R37" s="6" t="str">
        <f>IF(AND(K36="VERY HIGH",J36="MODERATE")=TRUE,"X"," ")</f>
        <v xml:space="preserve"> </v>
      </c>
      <c r="S37" s="81"/>
      <c r="T37" s="64"/>
      <c r="U37" s="69"/>
      <c r="V37" s="64"/>
      <c r="W37" s="72"/>
    </row>
    <row r="38" spans="1:23" ht="14.25" customHeight="1" x14ac:dyDescent="0.25">
      <c r="A38" s="23"/>
      <c r="B38" s="58"/>
      <c r="C38" s="64"/>
      <c r="D38" s="61"/>
      <c r="E38" s="64"/>
      <c r="F38" s="64"/>
      <c r="G38" s="64"/>
      <c r="H38" s="77"/>
      <c r="I38" s="64"/>
      <c r="J38" s="64"/>
      <c r="K38" s="64"/>
      <c r="L38" s="67"/>
      <c r="M38" s="7" t="s">
        <v>31</v>
      </c>
      <c r="N38" s="3" t="str">
        <f>IF(AND(K36="VERY LOW",J36="LOW")=TRUE,"X"," ")</f>
        <v xml:space="preserve"> </v>
      </c>
      <c r="O38" s="9" t="str">
        <f>IF(AND(K36="LOW",J36="LOW")=TRUE,"X"," ")</f>
        <v xml:space="preserve"> </v>
      </c>
      <c r="P38" s="4" t="str">
        <f>IF(AND(K36="MODERATE",J36="LOW")=TRUE,"X"," ")</f>
        <v xml:space="preserve"> </v>
      </c>
      <c r="Q38" s="5" t="str">
        <f>IF(AND(K36="HIGH",J36="LOW")=TRUE,"X"," ")</f>
        <v xml:space="preserve"> </v>
      </c>
      <c r="R38" s="6" t="str">
        <f>IF(AND(K36="VERY HIGH",J36="LOW")=TRUE,"X"," ")</f>
        <v xml:space="preserve"> </v>
      </c>
      <c r="S38" s="81"/>
      <c r="T38" s="64"/>
      <c r="U38" s="69"/>
      <c r="V38" s="64"/>
      <c r="W38" s="72"/>
    </row>
    <row r="39" spans="1:23" ht="14.25" customHeight="1" x14ac:dyDescent="0.25">
      <c r="A39" s="23"/>
      <c r="B39" s="58"/>
      <c r="C39" s="64"/>
      <c r="D39" s="61"/>
      <c r="E39" s="64"/>
      <c r="F39" s="64"/>
      <c r="G39" s="64"/>
      <c r="H39" s="77"/>
      <c r="I39" s="64"/>
      <c r="J39" s="64"/>
      <c r="K39" s="64"/>
      <c r="L39" s="67"/>
      <c r="M39" s="7" t="s">
        <v>32</v>
      </c>
      <c r="N39" s="10" t="str">
        <f>IF(AND(K36="VERY LOW",J36="VERY LOW")=TRUE,"X"," ")</f>
        <v xml:space="preserve"> </v>
      </c>
      <c r="O39" s="11" t="str">
        <f>IF(AND(K36="LOW",J36="VERY LOW")=TRUE,"X"," ")</f>
        <v xml:space="preserve"> </v>
      </c>
      <c r="P39" s="11" t="str">
        <f>IF(AND(K36="MODERATE",J36="VERY LOW")=TRUE,"X"," ")</f>
        <v xml:space="preserve"> </v>
      </c>
      <c r="Q39" s="12" t="str">
        <f>IF(AND(K36="HIGH",J36="VERY LOW")=TRUE,"X"," ")</f>
        <v xml:space="preserve"> </v>
      </c>
      <c r="R39" s="13" t="str">
        <f>IF(AND(K36="VERY HIGH",J36="VERY LOW")=TRUE,"X"," ")</f>
        <v xml:space="preserve"> </v>
      </c>
      <c r="S39" s="81"/>
      <c r="T39" s="64"/>
      <c r="U39" s="69"/>
      <c r="V39" s="64"/>
      <c r="W39" s="72"/>
    </row>
    <row r="40" spans="1:23" ht="14.25" customHeight="1" x14ac:dyDescent="0.4">
      <c r="A40" s="23"/>
      <c r="B40" s="58"/>
      <c r="C40" s="64"/>
      <c r="D40" s="61"/>
      <c r="E40" s="64"/>
      <c r="F40" s="64"/>
      <c r="G40" s="64"/>
      <c r="H40" s="77"/>
      <c r="I40" s="64"/>
      <c r="J40" s="64"/>
      <c r="K40" s="64"/>
      <c r="L40" s="67"/>
      <c r="M40" s="14"/>
      <c r="N40" s="2" t="s">
        <v>32</v>
      </c>
      <c r="O40" s="2" t="s">
        <v>31</v>
      </c>
      <c r="P40" s="2" t="s">
        <v>30</v>
      </c>
      <c r="Q40" s="2" t="s">
        <v>28</v>
      </c>
      <c r="R40" s="15" t="s">
        <v>26</v>
      </c>
      <c r="S40" s="81"/>
      <c r="T40" s="64"/>
      <c r="U40" s="69"/>
      <c r="V40" s="64"/>
      <c r="W40" s="72"/>
    </row>
    <row r="41" spans="1:23" ht="18" customHeight="1" x14ac:dyDescent="0.4">
      <c r="A41" s="23"/>
      <c r="B41" s="59"/>
      <c r="C41" s="65"/>
      <c r="D41" s="62"/>
      <c r="E41" s="65"/>
      <c r="F41" s="65"/>
      <c r="G41" s="65"/>
      <c r="H41" s="78"/>
      <c r="I41" s="65"/>
      <c r="J41" s="65"/>
      <c r="K41" s="65"/>
      <c r="L41" s="16"/>
      <c r="M41" s="17"/>
      <c r="N41" s="74" t="s">
        <v>11</v>
      </c>
      <c r="O41" s="74"/>
      <c r="P41" s="74"/>
      <c r="Q41" s="75"/>
      <c r="R41" s="79"/>
      <c r="S41" s="82"/>
      <c r="T41" s="65"/>
      <c r="U41" s="70"/>
      <c r="V41" s="65"/>
      <c r="W41" s="73"/>
    </row>
    <row r="42" spans="1:23" ht="14.25" customHeight="1" x14ac:dyDescent="0.25">
      <c r="A42" s="23"/>
      <c r="B42" s="57">
        <v>6</v>
      </c>
      <c r="C42" s="63" t="s">
        <v>17</v>
      </c>
      <c r="D42" s="60" t="s">
        <v>18</v>
      </c>
      <c r="E42" s="63" t="s">
        <v>37</v>
      </c>
      <c r="F42" s="63" t="s">
        <v>74</v>
      </c>
      <c r="G42" s="63" t="s">
        <v>55</v>
      </c>
      <c r="H42" s="76" t="s">
        <v>22</v>
      </c>
      <c r="I42" s="63" t="s">
        <v>56</v>
      </c>
      <c r="J42" s="63" t="s">
        <v>34</v>
      </c>
      <c r="K42" s="63" t="s">
        <v>24</v>
      </c>
      <c r="L42" s="66" t="s">
        <v>10</v>
      </c>
      <c r="M42" s="2" t="s">
        <v>26</v>
      </c>
      <c r="N42" s="3"/>
      <c r="O42" s="4" t="str">
        <f>IF(AND(K43="LOW",J43="VERY HIGH")=TRUE,"X"," ")</f>
        <v xml:space="preserve"> </v>
      </c>
      <c r="P42" s="5" t="str">
        <f>IF(AND(K43="MODERATE",J43="VERY HIGH")=TRUE,"X"," ")</f>
        <v xml:space="preserve"> </v>
      </c>
      <c r="Q42" s="5" t="str">
        <f>IF(AND(K43="HIGH",J43="VERY HIGH")=TRUE,"X"," ")</f>
        <v xml:space="preserve"> </v>
      </c>
      <c r="R42" s="6" t="str">
        <f>IF(AND(K43="VERY HIGH",J43="VERY HIGH")=TRUE,"X"," ")</f>
        <v xml:space="preserve"> </v>
      </c>
      <c r="S42" s="80" t="s">
        <v>67</v>
      </c>
      <c r="T42" s="63" t="s">
        <v>71</v>
      </c>
      <c r="U42" s="68" t="s">
        <v>54</v>
      </c>
      <c r="V42" s="63" t="s">
        <v>27</v>
      </c>
      <c r="W42" s="71">
        <v>42037</v>
      </c>
    </row>
    <row r="43" spans="1:23" ht="14.25" customHeight="1" x14ac:dyDescent="0.25">
      <c r="A43" s="23"/>
      <c r="B43" s="58"/>
      <c r="C43" s="64"/>
      <c r="D43" s="61"/>
      <c r="E43" s="64"/>
      <c r="F43" s="64"/>
      <c r="G43" s="64"/>
      <c r="H43" s="77"/>
      <c r="I43" s="64"/>
      <c r="J43" s="64"/>
      <c r="K43" s="64"/>
      <c r="L43" s="67"/>
      <c r="M43" s="7" t="s">
        <v>28</v>
      </c>
      <c r="N43" s="3" t="str">
        <f>IF(AND(K43="VERY LOW",J43="HIGH")=TRUE,"X"," ")</f>
        <v xml:space="preserve"> </v>
      </c>
      <c r="O43" s="4" t="str">
        <f>IF(AND(K43="LOW",J43="HIGH")=TRUE,"X"," ")</f>
        <v xml:space="preserve"> </v>
      </c>
      <c r="P43" s="5" t="str">
        <f>IF(AND(K43="MODERATE",J43="HIGH")=TRUE,"X"," ")</f>
        <v xml:space="preserve"> </v>
      </c>
      <c r="Q43" s="5" t="str">
        <f>IF(AND(K43="HIGH",J43="HIGH")=TRUE,"X"," ")</f>
        <v xml:space="preserve"> </v>
      </c>
      <c r="R43" s="8"/>
      <c r="S43" s="81"/>
      <c r="T43" s="64"/>
      <c r="U43" s="69"/>
      <c r="V43" s="64"/>
      <c r="W43" s="72"/>
    </row>
    <row r="44" spans="1:23" ht="14.25" customHeight="1" x14ac:dyDescent="0.25">
      <c r="A44" s="23"/>
      <c r="B44" s="58"/>
      <c r="C44" s="64"/>
      <c r="D44" s="61"/>
      <c r="E44" s="64"/>
      <c r="F44" s="64"/>
      <c r="G44" s="64"/>
      <c r="H44" s="77"/>
      <c r="I44" s="64"/>
      <c r="J44" s="64"/>
      <c r="K44" s="64"/>
      <c r="L44" s="67"/>
      <c r="M44" s="7" t="s">
        <v>30</v>
      </c>
      <c r="N44" s="3" t="str">
        <f>IF(AND(K43="VERY LOW",J43="MODERATE")=TRUE,"X"," ")</f>
        <v xml:space="preserve"> </v>
      </c>
      <c r="O44" s="9" t="str">
        <f>IF(AND(K43="LOW",J43="MODERATE")=TRUE,"X"," ")</f>
        <v xml:space="preserve"> </v>
      </c>
      <c r="P44" s="4" t="str">
        <f>IF(AND(K43="MODERATE",J43="MODERATE")=TRUE,"X"," ")</f>
        <v xml:space="preserve"> </v>
      </c>
      <c r="Q44" s="5" t="str">
        <f>IF(AND(K43="HIGH",J43="MODERATE")=TRUE,"X"," ")</f>
        <v xml:space="preserve"> </v>
      </c>
      <c r="R44" s="6" t="str">
        <f>IF(AND(K43="VERY HIGH",J43="MODERATE")=TRUE,"X"," ")</f>
        <v xml:space="preserve"> </v>
      </c>
      <c r="S44" s="81"/>
      <c r="T44" s="64"/>
      <c r="U44" s="69"/>
      <c r="V44" s="64"/>
      <c r="W44" s="72"/>
    </row>
    <row r="45" spans="1:23" ht="14.25" customHeight="1" x14ac:dyDescent="0.25">
      <c r="A45" s="23"/>
      <c r="B45" s="58"/>
      <c r="C45" s="64"/>
      <c r="D45" s="61"/>
      <c r="E45" s="64"/>
      <c r="F45" s="64"/>
      <c r="G45" s="64"/>
      <c r="H45" s="77"/>
      <c r="I45" s="64"/>
      <c r="J45" s="64"/>
      <c r="K45" s="64"/>
      <c r="L45" s="67"/>
      <c r="M45" s="7" t="s">
        <v>31</v>
      </c>
      <c r="N45" s="3" t="str">
        <f>IF(AND(K43="VERY LOW",J43="LOW")=TRUE,"X"," ")</f>
        <v xml:space="preserve"> </v>
      </c>
      <c r="O45" s="9" t="str">
        <f>IF(AND(K43="LOW",J43="LOW")=TRUE,"X"," ")</f>
        <v xml:space="preserve"> </v>
      </c>
      <c r="P45" s="4" t="str">
        <f>IF(AND(K43="MODERATE",J43="LOW")=TRUE,"X"," ")</f>
        <v xml:space="preserve"> </v>
      </c>
      <c r="Q45" s="18" t="s">
        <v>29</v>
      </c>
      <c r="R45" s="6" t="str">
        <f>IF(AND(K43="VERY HIGH",J43="LOW")=TRUE,"X"," ")</f>
        <v xml:space="preserve"> </v>
      </c>
      <c r="S45" s="81"/>
      <c r="T45" s="64"/>
      <c r="U45" s="69"/>
      <c r="V45" s="64"/>
      <c r="W45" s="72"/>
    </row>
    <row r="46" spans="1:23" ht="14.25" customHeight="1" x14ac:dyDescent="0.25">
      <c r="A46" s="23"/>
      <c r="B46" s="58"/>
      <c r="C46" s="64"/>
      <c r="D46" s="61"/>
      <c r="E46" s="64"/>
      <c r="F46" s="64"/>
      <c r="G46" s="64"/>
      <c r="H46" s="77"/>
      <c r="I46" s="64"/>
      <c r="J46" s="64"/>
      <c r="K46" s="64"/>
      <c r="L46" s="67"/>
      <c r="M46" s="7" t="s">
        <v>32</v>
      </c>
      <c r="N46" s="10" t="str">
        <f>IF(AND(K43="VERY LOW",J43="VERY LOW")=TRUE,"X"," ")</f>
        <v xml:space="preserve"> </v>
      </c>
      <c r="O46" s="11" t="str">
        <f>IF(AND(K43="LOW",J43="VERY LOW")=TRUE,"X"," ")</f>
        <v xml:space="preserve"> </v>
      </c>
      <c r="P46" s="11" t="str">
        <f>IF(AND(K43="MODERATE",J43="VERY LOW")=TRUE,"X"," ")</f>
        <v xml:space="preserve"> </v>
      </c>
      <c r="Q46" s="12" t="str">
        <f>IF(AND(K43="HIGH",J43="VERY LOW")=TRUE,"X"," ")</f>
        <v xml:space="preserve"> </v>
      </c>
      <c r="R46" s="13" t="str">
        <f>IF(AND(K43="VERY HIGH",J43="VERY LOW")=TRUE,"X"," ")</f>
        <v xml:space="preserve"> </v>
      </c>
      <c r="S46" s="81"/>
      <c r="T46" s="64"/>
      <c r="U46" s="69"/>
      <c r="V46" s="64"/>
      <c r="W46" s="72"/>
    </row>
    <row r="47" spans="1:23" ht="14.25" customHeight="1" x14ac:dyDescent="0.4">
      <c r="A47" s="23"/>
      <c r="B47" s="58"/>
      <c r="C47" s="64"/>
      <c r="D47" s="61"/>
      <c r="E47" s="64"/>
      <c r="F47" s="64"/>
      <c r="G47" s="64"/>
      <c r="H47" s="77"/>
      <c r="I47" s="64"/>
      <c r="J47" s="64"/>
      <c r="K47" s="64"/>
      <c r="L47" s="67"/>
      <c r="M47" s="14"/>
      <c r="N47" s="2" t="s">
        <v>32</v>
      </c>
      <c r="O47" s="2" t="s">
        <v>31</v>
      </c>
      <c r="P47" s="2" t="s">
        <v>30</v>
      </c>
      <c r="Q47" s="2" t="s">
        <v>28</v>
      </c>
      <c r="R47" s="15" t="s">
        <v>26</v>
      </c>
      <c r="S47" s="81"/>
      <c r="T47" s="64"/>
      <c r="U47" s="69"/>
      <c r="V47" s="64"/>
      <c r="W47" s="72"/>
    </row>
    <row r="48" spans="1:23" ht="26.25" customHeight="1" x14ac:dyDescent="0.4">
      <c r="A48" s="23"/>
      <c r="B48" s="59"/>
      <c r="C48" s="65"/>
      <c r="D48" s="62"/>
      <c r="E48" s="65"/>
      <c r="F48" s="65"/>
      <c r="G48" s="65"/>
      <c r="H48" s="78"/>
      <c r="I48" s="65"/>
      <c r="J48" s="65"/>
      <c r="K48" s="65"/>
      <c r="L48" s="16"/>
      <c r="M48" s="17"/>
      <c r="N48" s="74" t="s">
        <v>11</v>
      </c>
      <c r="O48" s="74"/>
      <c r="P48" s="74"/>
      <c r="Q48" s="75"/>
      <c r="R48" s="79"/>
      <c r="S48" s="82"/>
      <c r="T48" s="65"/>
      <c r="U48" s="70"/>
      <c r="V48" s="65"/>
      <c r="W48" s="73"/>
    </row>
    <row r="49" spans="1:23" ht="14.25" customHeight="1" x14ac:dyDescent="0.25">
      <c r="A49" s="23"/>
      <c r="B49" s="57">
        <v>7</v>
      </c>
      <c r="C49" s="63" t="s">
        <v>17</v>
      </c>
      <c r="D49" s="60" t="s">
        <v>60</v>
      </c>
      <c r="E49" s="63" t="s">
        <v>39</v>
      </c>
      <c r="F49" s="63" t="s">
        <v>58</v>
      </c>
      <c r="G49" s="63" t="s">
        <v>21</v>
      </c>
      <c r="H49" s="76" t="s">
        <v>22</v>
      </c>
      <c r="I49" s="60" t="s">
        <v>23</v>
      </c>
      <c r="J49" s="63" t="s">
        <v>34</v>
      </c>
      <c r="K49" s="63" t="s">
        <v>52</v>
      </c>
      <c r="L49" s="66" t="s">
        <v>10</v>
      </c>
      <c r="M49" s="2" t="s">
        <v>26</v>
      </c>
      <c r="N49" s="3"/>
      <c r="O49" s="4" t="str">
        <f>IF(AND(K50="LOW",J50="VERY HIGH")=TRUE,"X"," ")</f>
        <v xml:space="preserve"> </v>
      </c>
      <c r="P49" s="5" t="str">
        <f>IF(AND(K50="MODERATE",J50="VERY HIGH")=TRUE,"X"," ")</f>
        <v xml:space="preserve"> </v>
      </c>
      <c r="Q49" s="5" t="str">
        <f>IF(AND(K50="HIGH",J50="VERY HIGH")=TRUE,"X"," ")</f>
        <v xml:space="preserve"> </v>
      </c>
      <c r="R49" s="6" t="str">
        <f>IF(AND(K50="VERY HIGH",J50="VERY HIGH")=TRUE,"X"," ")</f>
        <v xml:space="preserve"> </v>
      </c>
      <c r="S49" s="80" t="s">
        <v>68</v>
      </c>
      <c r="T49" s="63" t="s">
        <v>59</v>
      </c>
      <c r="U49" s="68" t="s">
        <v>54</v>
      </c>
      <c r="V49" s="63" t="s">
        <v>27</v>
      </c>
      <c r="W49" s="71">
        <v>42037</v>
      </c>
    </row>
    <row r="50" spans="1:23" ht="14.25" customHeight="1" x14ac:dyDescent="0.25">
      <c r="A50" s="23"/>
      <c r="B50" s="58"/>
      <c r="C50" s="64"/>
      <c r="D50" s="61"/>
      <c r="E50" s="64"/>
      <c r="F50" s="64"/>
      <c r="G50" s="64"/>
      <c r="H50" s="77"/>
      <c r="I50" s="61"/>
      <c r="J50" s="64"/>
      <c r="K50" s="64"/>
      <c r="L50" s="67"/>
      <c r="M50" s="7" t="s">
        <v>28</v>
      </c>
      <c r="N50" s="3" t="str">
        <f>IF(AND(K50="VERY LOW",J50="HIGH")=TRUE,"X"," ")</f>
        <v xml:space="preserve"> </v>
      </c>
      <c r="O50" s="4" t="str">
        <f>IF(AND(K50="LOW",J50="HIGH")=TRUE,"X"," ")</f>
        <v xml:space="preserve"> </v>
      </c>
      <c r="P50" s="5" t="str">
        <f>IF(AND(K50="MODERATE",J50="HIGH")=TRUE,"X"," ")</f>
        <v xml:space="preserve"> </v>
      </c>
      <c r="Q50" s="5" t="str">
        <f>IF(AND(K50="HIGH",J50="HIGH")=TRUE,"X"," ")</f>
        <v xml:space="preserve"> </v>
      </c>
      <c r="R50" s="8"/>
      <c r="S50" s="81"/>
      <c r="T50" s="64"/>
      <c r="U50" s="69"/>
      <c r="V50" s="64"/>
      <c r="W50" s="72"/>
    </row>
    <row r="51" spans="1:23" ht="14.25" customHeight="1" x14ac:dyDescent="0.25">
      <c r="A51" s="23"/>
      <c r="B51" s="58"/>
      <c r="C51" s="64"/>
      <c r="D51" s="61"/>
      <c r="E51" s="64"/>
      <c r="F51" s="64"/>
      <c r="G51" s="64"/>
      <c r="H51" s="77"/>
      <c r="I51" s="61"/>
      <c r="J51" s="64"/>
      <c r="K51" s="64"/>
      <c r="L51" s="67"/>
      <c r="M51" s="7" t="s">
        <v>30</v>
      </c>
      <c r="N51" s="3" t="str">
        <f>IF(AND(K50="VERY LOW",J50="MODERATE")=TRUE,"X"," ")</f>
        <v xml:space="preserve"> </v>
      </c>
      <c r="O51" s="9" t="str">
        <f>IF(AND(K50="LOW",J50="MODERATE")=TRUE,"X"," ")</f>
        <v xml:space="preserve"> </v>
      </c>
      <c r="P51" s="4" t="str">
        <f>IF(AND(K50="MODERATE",J50="MODERATE")=TRUE,"X"," ")</f>
        <v xml:space="preserve"> </v>
      </c>
      <c r="Q51" s="5" t="str">
        <f>IF(AND(K50="HIGH",J50="MODERATE")=TRUE,"X"," ")</f>
        <v xml:space="preserve"> </v>
      </c>
      <c r="R51" s="6" t="str">
        <f>IF(AND(K50="VERY HIGH",J50="MODERATE")=TRUE,"X"," ")</f>
        <v xml:space="preserve"> </v>
      </c>
      <c r="S51" s="81"/>
      <c r="T51" s="64"/>
      <c r="U51" s="69"/>
      <c r="V51" s="64"/>
      <c r="W51" s="72"/>
    </row>
    <row r="52" spans="1:23" ht="14.25" customHeight="1" x14ac:dyDescent="0.25">
      <c r="A52" s="23"/>
      <c r="B52" s="58"/>
      <c r="C52" s="64"/>
      <c r="D52" s="61"/>
      <c r="E52" s="64"/>
      <c r="F52" s="64"/>
      <c r="G52" s="64"/>
      <c r="H52" s="77"/>
      <c r="I52" s="61"/>
      <c r="J52" s="64"/>
      <c r="K52" s="64"/>
      <c r="L52" s="67"/>
      <c r="M52" s="7" t="s">
        <v>31</v>
      </c>
      <c r="N52" s="3" t="str">
        <f>IF(AND(K50="VERY LOW",J50="LOW")=TRUE,"X"," ")</f>
        <v xml:space="preserve"> </v>
      </c>
      <c r="O52" s="9" t="str">
        <f>IF(AND(K50="LOW",J50="LOW")=TRUE,"X"," ")</f>
        <v xml:space="preserve"> </v>
      </c>
      <c r="P52" s="20" t="s">
        <v>48</v>
      </c>
      <c r="Q52" s="5" t="str">
        <f>IF(AND(K50="HIGH",J50="LOW")=TRUE,"X"," ")</f>
        <v xml:space="preserve"> </v>
      </c>
      <c r="R52" s="6" t="str">
        <f>IF(AND(K50="VERY HIGH",J50="LOW")=TRUE,"X"," ")</f>
        <v xml:space="preserve"> </v>
      </c>
      <c r="S52" s="81"/>
      <c r="T52" s="64"/>
      <c r="U52" s="69"/>
      <c r="V52" s="64"/>
      <c r="W52" s="72"/>
    </row>
    <row r="53" spans="1:23" ht="14.25" customHeight="1" x14ac:dyDescent="0.25">
      <c r="A53" s="23"/>
      <c r="B53" s="58"/>
      <c r="C53" s="64"/>
      <c r="D53" s="61"/>
      <c r="E53" s="64"/>
      <c r="F53" s="64"/>
      <c r="G53" s="64"/>
      <c r="H53" s="77"/>
      <c r="I53" s="61"/>
      <c r="J53" s="64"/>
      <c r="K53" s="64"/>
      <c r="L53" s="67"/>
      <c r="M53" s="7" t="s">
        <v>32</v>
      </c>
      <c r="N53" s="10" t="str">
        <f>IF(AND(K50="VERY LOW",J50="VERY LOW")=TRUE,"X"," ")</f>
        <v xml:space="preserve"> </v>
      </c>
      <c r="O53" s="11" t="str">
        <f>IF(AND(K50="LOW",J50="VERY LOW")=TRUE,"X"," ")</f>
        <v xml:space="preserve"> </v>
      </c>
      <c r="P53" s="11" t="str">
        <f>IF(AND(K50="MODERATE",J50="VERY LOW")=TRUE,"X"," ")</f>
        <v xml:space="preserve"> </v>
      </c>
      <c r="Q53" s="12" t="str">
        <f>IF(AND(K50="HIGH",J50="VERY LOW")=TRUE,"X"," ")</f>
        <v xml:space="preserve"> </v>
      </c>
      <c r="R53" s="13" t="str">
        <f>IF(AND(K50="VERY HIGH",J50="VERY LOW")=TRUE,"X"," ")</f>
        <v xml:space="preserve"> </v>
      </c>
      <c r="S53" s="81"/>
      <c r="T53" s="64"/>
      <c r="U53" s="69"/>
      <c r="V53" s="64"/>
      <c r="W53" s="72"/>
    </row>
    <row r="54" spans="1:23" ht="14.25" customHeight="1" x14ac:dyDescent="0.4">
      <c r="A54" s="23"/>
      <c r="B54" s="58"/>
      <c r="C54" s="64"/>
      <c r="D54" s="61"/>
      <c r="E54" s="64"/>
      <c r="F54" s="64"/>
      <c r="G54" s="64"/>
      <c r="H54" s="77"/>
      <c r="I54" s="61"/>
      <c r="J54" s="64"/>
      <c r="K54" s="64"/>
      <c r="L54" s="67"/>
      <c r="M54" s="14"/>
      <c r="N54" s="2" t="s">
        <v>32</v>
      </c>
      <c r="O54" s="2" t="s">
        <v>31</v>
      </c>
      <c r="P54" s="2" t="s">
        <v>30</v>
      </c>
      <c r="Q54" s="2" t="s">
        <v>28</v>
      </c>
      <c r="R54" s="15" t="s">
        <v>26</v>
      </c>
      <c r="S54" s="81"/>
      <c r="T54" s="64"/>
      <c r="U54" s="69"/>
      <c r="V54" s="64"/>
      <c r="W54" s="72"/>
    </row>
    <row r="55" spans="1:23" ht="19.5" customHeight="1" x14ac:dyDescent="0.4">
      <c r="A55" s="23"/>
      <c r="B55" s="59"/>
      <c r="C55" s="65"/>
      <c r="D55" s="62"/>
      <c r="E55" s="65"/>
      <c r="F55" s="65"/>
      <c r="G55" s="65"/>
      <c r="H55" s="78"/>
      <c r="I55" s="61"/>
      <c r="J55" s="65"/>
      <c r="K55" s="65"/>
      <c r="L55" s="16"/>
      <c r="M55" s="17"/>
      <c r="N55" s="74" t="s">
        <v>11</v>
      </c>
      <c r="O55" s="74"/>
      <c r="P55" s="74"/>
      <c r="Q55" s="75"/>
      <c r="R55" s="79"/>
      <c r="S55" s="82"/>
      <c r="T55" s="65"/>
      <c r="U55" s="70"/>
      <c r="V55" s="65"/>
      <c r="W55" s="73"/>
    </row>
    <row r="56" spans="1:23" ht="14.25" customHeight="1" x14ac:dyDescent="0.25">
      <c r="A56" s="23"/>
      <c r="B56" s="57">
        <v>8</v>
      </c>
      <c r="C56" s="63" t="s">
        <v>17</v>
      </c>
      <c r="D56" s="63" t="s">
        <v>18</v>
      </c>
      <c r="E56" s="63" t="s">
        <v>61</v>
      </c>
      <c r="F56" s="63" t="s">
        <v>58</v>
      </c>
      <c r="G56" s="63" t="s">
        <v>21</v>
      </c>
      <c r="H56" s="76" t="s">
        <v>22</v>
      </c>
      <c r="I56" s="63" t="s">
        <v>56</v>
      </c>
      <c r="J56" s="63" t="s">
        <v>52</v>
      </c>
      <c r="K56" s="63" t="s">
        <v>24</v>
      </c>
      <c r="L56" s="66" t="s">
        <v>10</v>
      </c>
      <c r="M56" s="2" t="s">
        <v>26</v>
      </c>
      <c r="N56" s="3"/>
      <c r="O56" s="4" t="str">
        <f>IF(AND(K57="LOW",J57="VERY HIGH")=TRUE,"X"," ")</f>
        <v xml:space="preserve"> </v>
      </c>
      <c r="P56" s="5" t="str">
        <f>IF(AND(K57="MODERATE",J57="VERY HIGH")=TRUE,"X"," ")</f>
        <v xml:space="preserve"> </v>
      </c>
      <c r="Q56" s="5" t="str">
        <f>IF(AND(K57="HIGH",J57="VERY HIGH")=TRUE,"X"," ")</f>
        <v xml:space="preserve"> </v>
      </c>
      <c r="R56" s="6" t="str">
        <f>IF(AND(K57="VERY HIGH",J57="VERY HIGH")=TRUE,"X"," ")</f>
        <v xml:space="preserve"> </v>
      </c>
      <c r="S56" s="80" t="s">
        <v>69</v>
      </c>
      <c r="T56" s="63" t="s">
        <v>53</v>
      </c>
      <c r="U56" s="68" t="s">
        <v>54</v>
      </c>
      <c r="V56" s="63" t="s">
        <v>27</v>
      </c>
      <c r="W56" s="71">
        <v>42037</v>
      </c>
    </row>
    <row r="57" spans="1:23" ht="14.25" customHeight="1" x14ac:dyDescent="0.25">
      <c r="A57" s="23"/>
      <c r="B57" s="58"/>
      <c r="C57" s="64"/>
      <c r="D57" s="64"/>
      <c r="E57" s="64"/>
      <c r="F57" s="64"/>
      <c r="G57" s="64"/>
      <c r="H57" s="77"/>
      <c r="I57" s="64"/>
      <c r="J57" s="64"/>
      <c r="K57" s="64"/>
      <c r="L57" s="67"/>
      <c r="M57" s="7" t="s">
        <v>28</v>
      </c>
      <c r="N57" s="3" t="str">
        <f>IF(AND(K57="VERY LOW",J57="HIGH")=TRUE,"X"," ")</f>
        <v xml:space="preserve"> </v>
      </c>
      <c r="O57" s="4" t="str">
        <f>IF(AND(K57="LOW",J57="HIGH")=TRUE,"X"," ")</f>
        <v xml:space="preserve"> </v>
      </c>
      <c r="P57" s="5" t="str">
        <f>IF(AND(K57="MODERATE",J57="HIGH")=TRUE,"X"," ")</f>
        <v xml:space="preserve"> </v>
      </c>
      <c r="Q57" s="5" t="str">
        <f>IF(AND(K57="HIGH",J57="HIGH")=TRUE,"X"," ")</f>
        <v xml:space="preserve"> </v>
      </c>
      <c r="R57" s="8"/>
      <c r="S57" s="81"/>
      <c r="T57" s="64"/>
      <c r="U57" s="69"/>
      <c r="V57" s="64"/>
      <c r="W57" s="72"/>
    </row>
    <row r="58" spans="1:23" ht="14.25" customHeight="1" x14ac:dyDescent="0.25">
      <c r="A58" s="23"/>
      <c r="B58" s="58"/>
      <c r="C58" s="64"/>
      <c r="D58" s="64"/>
      <c r="E58" s="64"/>
      <c r="F58" s="64"/>
      <c r="G58" s="64"/>
      <c r="H58" s="77"/>
      <c r="I58" s="64"/>
      <c r="J58" s="64"/>
      <c r="K58" s="64"/>
      <c r="L58" s="67"/>
      <c r="M58" s="7" t="s">
        <v>30</v>
      </c>
      <c r="N58" s="3" t="str">
        <f>IF(AND(K57="VERY LOW",J57="MODERATE")=TRUE,"X"," ")</f>
        <v xml:space="preserve"> </v>
      </c>
      <c r="O58" s="9" t="str">
        <f>IF(AND(K57="LOW",J57="MODERATE")=TRUE,"X"," ")</f>
        <v xml:space="preserve"> </v>
      </c>
      <c r="P58" s="4" t="str">
        <f>IF(AND(K57="MODERATE",J57="MODERATE")=TRUE,"X"," ")</f>
        <v xml:space="preserve"> </v>
      </c>
      <c r="Q58" s="21" t="s">
        <v>48</v>
      </c>
      <c r="R58" s="6" t="str">
        <f>IF(AND(K57="VERY HIGH",J57="MODERATE")=TRUE,"X"," ")</f>
        <v xml:space="preserve"> </v>
      </c>
      <c r="S58" s="81"/>
      <c r="T58" s="64"/>
      <c r="U58" s="69"/>
      <c r="V58" s="64"/>
      <c r="W58" s="72"/>
    </row>
    <row r="59" spans="1:23" ht="14.25" customHeight="1" x14ac:dyDescent="0.25">
      <c r="A59" s="23"/>
      <c r="B59" s="58"/>
      <c r="C59" s="64"/>
      <c r="D59" s="64"/>
      <c r="E59" s="64"/>
      <c r="F59" s="64"/>
      <c r="G59" s="64"/>
      <c r="H59" s="77"/>
      <c r="I59" s="64"/>
      <c r="J59" s="64"/>
      <c r="K59" s="64"/>
      <c r="L59" s="67"/>
      <c r="M59" s="7" t="s">
        <v>31</v>
      </c>
      <c r="N59" s="3" t="str">
        <f>IF(AND(K57="VERY LOW",J57="LOW")=TRUE,"X"," ")</f>
        <v xml:space="preserve"> </v>
      </c>
      <c r="O59" s="9" t="str">
        <f>IF(AND(K57="LOW",J57="LOW")=TRUE,"X"," ")</f>
        <v xml:space="preserve"> </v>
      </c>
      <c r="P59" s="4" t="str">
        <f>IF(AND(K57="MODERATE",J57="LOW")=TRUE,"X"," ")</f>
        <v xml:space="preserve"> </v>
      </c>
      <c r="Q59" s="5" t="str">
        <f>IF(AND(K57="HIGH",J57="LOW")=TRUE,"X"," ")</f>
        <v xml:space="preserve"> </v>
      </c>
      <c r="R59" s="6" t="str">
        <f>IF(AND(K57="VERY HIGH",J57="LOW")=TRUE,"X"," ")</f>
        <v xml:space="preserve"> </v>
      </c>
      <c r="S59" s="81"/>
      <c r="T59" s="64"/>
      <c r="U59" s="69"/>
      <c r="V59" s="64"/>
      <c r="W59" s="72"/>
    </row>
    <row r="60" spans="1:23" ht="14.25" customHeight="1" x14ac:dyDescent="0.25">
      <c r="A60" s="23"/>
      <c r="B60" s="58"/>
      <c r="C60" s="64"/>
      <c r="D60" s="64"/>
      <c r="E60" s="64"/>
      <c r="F60" s="64"/>
      <c r="G60" s="64"/>
      <c r="H60" s="77"/>
      <c r="I60" s="64"/>
      <c r="J60" s="64"/>
      <c r="K60" s="64"/>
      <c r="L60" s="67"/>
      <c r="M60" s="7" t="s">
        <v>32</v>
      </c>
      <c r="N60" s="10" t="str">
        <f>IF(AND(K57="VERY LOW",J57="VERY LOW")=TRUE,"X"," ")</f>
        <v xml:space="preserve"> </v>
      </c>
      <c r="O60" s="11" t="str">
        <f>IF(AND(K57="LOW",J57="VERY LOW")=TRUE,"X"," ")</f>
        <v xml:space="preserve"> </v>
      </c>
      <c r="P60" s="11" t="str">
        <f>IF(AND(K57="MODERATE",J57="VERY LOW")=TRUE,"X"," ")</f>
        <v xml:space="preserve"> </v>
      </c>
      <c r="Q60" s="12" t="str">
        <f>IF(AND(K57="HIGH",J57="VERY LOW")=TRUE,"X"," ")</f>
        <v xml:space="preserve"> </v>
      </c>
      <c r="R60" s="13" t="str">
        <f>IF(AND(K57="VERY HIGH",J57="VERY LOW")=TRUE,"X"," ")</f>
        <v xml:space="preserve"> </v>
      </c>
      <c r="S60" s="81"/>
      <c r="T60" s="64"/>
      <c r="U60" s="69"/>
      <c r="V60" s="64"/>
      <c r="W60" s="72"/>
    </row>
    <row r="61" spans="1:23" ht="14.25" customHeight="1" x14ac:dyDescent="0.4">
      <c r="A61" s="23"/>
      <c r="B61" s="58"/>
      <c r="C61" s="64"/>
      <c r="D61" s="64"/>
      <c r="E61" s="64"/>
      <c r="F61" s="64"/>
      <c r="G61" s="64"/>
      <c r="H61" s="77"/>
      <c r="I61" s="64"/>
      <c r="J61" s="64"/>
      <c r="K61" s="64"/>
      <c r="L61" s="67"/>
      <c r="M61" s="14"/>
      <c r="N61" s="2" t="s">
        <v>32</v>
      </c>
      <c r="O61" s="2" t="s">
        <v>31</v>
      </c>
      <c r="P61" s="2" t="s">
        <v>30</v>
      </c>
      <c r="Q61" s="2" t="s">
        <v>28</v>
      </c>
      <c r="R61" s="15" t="s">
        <v>26</v>
      </c>
      <c r="S61" s="81"/>
      <c r="T61" s="64"/>
      <c r="U61" s="69"/>
      <c r="V61" s="64"/>
      <c r="W61" s="72"/>
    </row>
    <row r="62" spans="1:23" ht="11.25" customHeight="1" x14ac:dyDescent="0.4">
      <c r="A62" s="23"/>
      <c r="B62" s="59"/>
      <c r="C62" s="65"/>
      <c r="D62" s="65"/>
      <c r="E62" s="65"/>
      <c r="F62" s="65"/>
      <c r="G62" s="65"/>
      <c r="H62" s="78"/>
      <c r="I62" s="65"/>
      <c r="J62" s="65"/>
      <c r="K62" s="65"/>
      <c r="L62" s="16"/>
      <c r="M62" s="17"/>
      <c r="N62" s="74" t="s">
        <v>11</v>
      </c>
      <c r="O62" s="74"/>
      <c r="P62" s="74"/>
      <c r="Q62" s="75"/>
      <c r="R62" s="79"/>
      <c r="S62" s="82"/>
      <c r="T62" s="65"/>
      <c r="U62" s="70"/>
      <c r="V62" s="65"/>
      <c r="W62" s="73"/>
    </row>
    <row r="63" spans="1:23" ht="14.25" customHeight="1" x14ac:dyDescent="0.25">
      <c r="A63" s="23"/>
      <c r="B63" s="57">
        <v>9</v>
      </c>
      <c r="C63" s="63" t="s">
        <v>17</v>
      </c>
      <c r="D63" s="63" t="s">
        <v>18</v>
      </c>
      <c r="E63" s="63" t="s">
        <v>40</v>
      </c>
      <c r="F63" s="63" t="s">
        <v>58</v>
      </c>
      <c r="G63" s="63" t="s">
        <v>21</v>
      </c>
      <c r="H63" s="76" t="s">
        <v>22</v>
      </c>
      <c r="I63" s="63" t="s">
        <v>56</v>
      </c>
      <c r="J63" s="63" t="s">
        <v>34</v>
      </c>
      <c r="K63" s="63" t="s">
        <v>24</v>
      </c>
      <c r="L63" s="66" t="s">
        <v>10</v>
      </c>
      <c r="M63" s="2" t="s">
        <v>26</v>
      </c>
      <c r="N63" s="3"/>
      <c r="O63" s="4" t="str">
        <f>IF(AND(K64="LOW",J64="VERY HIGH")=TRUE,"X"," ")</f>
        <v xml:space="preserve"> </v>
      </c>
      <c r="P63" s="5" t="str">
        <f>IF(AND(K64="MODERATE",J64="VERY HIGH")=TRUE,"X"," ")</f>
        <v xml:space="preserve"> </v>
      </c>
      <c r="Q63" s="5" t="str">
        <f>IF(AND(K64="HIGH",J64="VERY HIGH")=TRUE,"X"," ")</f>
        <v xml:space="preserve"> </v>
      </c>
      <c r="R63" s="6" t="str">
        <f>IF(AND(K64="VERY HIGH",J64="VERY HIGH")=TRUE,"X"," ")</f>
        <v xml:space="preserve"> </v>
      </c>
      <c r="S63" s="80" t="s">
        <v>70</v>
      </c>
      <c r="T63" s="63" t="s">
        <v>62</v>
      </c>
      <c r="U63" s="68" t="s">
        <v>54</v>
      </c>
      <c r="V63" s="63" t="s">
        <v>27</v>
      </c>
      <c r="W63" s="71">
        <v>42037</v>
      </c>
    </row>
    <row r="64" spans="1:23" ht="14.25" customHeight="1" x14ac:dyDescent="0.25">
      <c r="A64" s="23"/>
      <c r="B64" s="58"/>
      <c r="C64" s="64"/>
      <c r="D64" s="64"/>
      <c r="E64" s="64"/>
      <c r="F64" s="64"/>
      <c r="G64" s="64"/>
      <c r="H64" s="77"/>
      <c r="I64" s="64"/>
      <c r="J64" s="64"/>
      <c r="K64" s="64"/>
      <c r="L64" s="67"/>
      <c r="M64" s="7" t="s">
        <v>28</v>
      </c>
      <c r="N64" s="3" t="str">
        <f>IF(AND(K64="VERY LOW",J64="HIGH")=TRUE,"X"," ")</f>
        <v xml:space="preserve"> </v>
      </c>
      <c r="O64" s="4" t="str">
        <f>IF(AND(K64="LOW",J64="HIGH")=TRUE,"X"," ")</f>
        <v xml:space="preserve"> </v>
      </c>
      <c r="P64" s="5" t="str">
        <f>IF(AND(K64="MODERATE",J64="HIGH")=TRUE,"X"," ")</f>
        <v xml:space="preserve"> </v>
      </c>
      <c r="Q64" s="5" t="str">
        <f>IF(AND(K64="HIGH",J64="HIGH")=TRUE,"X"," ")</f>
        <v xml:space="preserve"> </v>
      </c>
      <c r="R64" s="8"/>
      <c r="S64" s="81"/>
      <c r="T64" s="64"/>
      <c r="U64" s="69"/>
      <c r="V64" s="64"/>
      <c r="W64" s="72"/>
    </row>
    <row r="65" spans="1:23" ht="14.25" customHeight="1" x14ac:dyDescent="0.25">
      <c r="A65" s="23"/>
      <c r="B65" s="58"/>
      <c r="C65" s="64"/>
      <c r="D65" s="64"/>
      <c r="E65" s="64"/>
      <c r="F65" s="64"/>
      <c r="G65" s="64"/>
      <c r="H65" s="77"/>
      <c r="I65" s="64"/>
      <c r="J65" s="64"/>
      <c r="K65" s="64"/>
      <c r="L65" s="67"/>
      <c r="M65" s="7" t="s">
        <v>30</v>
      </c>
      <c r="N65" s="3" t="str">
        <f>IF(AND(K64="VERY LOW",J64="MODERATE")=TRUE,"X"," ")</f>
        <v xml:space="preserve"> </v>
      </c>
      <c r="O65" s="9" t="str">
        <f>IF(AND(K64="LOW",J64="MODERATE")=TRUE,"X"," ")</f>
        <v xml:space="preserve"> </v>
      </c>
      <c r="P65" s="4" t="str">
        <f>IF(AND(K64="MODERATE",J64="MODERATE")=TRUE,"X"," ")</f>
        <v xml:space="preserve"> </v>
      </c>
      <c r="Q65" s="5" t="str">
        <f>IF(AND(K64="HIGH",J64="MODERATE")=TRUE,"X"," ")</f>
        <v xml:space="preserve"> </v>
      </c>
      <c r="R65" s="6" t="str">
        <f>IF(AND(K64="VERY HIGH",J64="MODERATE")=TRUE,"X"," ")</f>
        <v xml:space="preserve"> </v>
      </c>
      <c r="S65" s="81"/>
      <c r="T65" s="64"/>
      <c r="U65" s="69"/>
      <c r="V65" s="64"/>
      <c r="W65" s="72"/>
    </row>
    <row r="66" spans="1:23" ht="14.25" customHeight="1" x14ac:dyDescent="0.25">
      <c r="A66" s="23"/>
      <c r="B66" s="58"/>
      <c r="C66" s="64"/>
      <c r="D66" s="64"/>
      <c r="E66" s="64"/>
      <c r="F66" s="64"/>
      <c r="G66" s="64"/>
      <c r="H66" s="77"/>
      <c r="I66" s="64"/>
      <c r="J66" s="64"/>
      <c r="K66" s="64"/>
      <c r="L66" s="67"/>
      <c r="M66" s="7" t="s">
        <v>31</v>
      </c>
      <c r="N66" s="3" t="str">
        <f>IF(AND(K64="VERY LOW",J64="LOW")=TRUE,"X"," ")</f>
        <v xml:space="preserve"> </v>
      </c>
      <c r="O66" s="9" t="str">
        <f>IF(AND(K64="LOW",J64="LOW")=TRUE,"X"," ")</f>
        <v xml:space="preserve"> </v>
      </c>
      <c r="P66" s="4" t="str">
        <f>IF(AND(K64="MODERATE",J64="LOW")=TRUE,"X"," ")</f>
        <v xml:space="preserve"> </v>
      </c>
      <c r="Q66" s="21" t="s">
        <v>48</v>
      </c>
      <c r="R66" s="6" t="str">
        <f>IF(AND(K64="VERY HIGH",J64="LOW")=TRUE,"X"," ")</f>
        <v xml:space="preserve"> </v>
      </c>
      <c r="S66" s="81"/>
      <c r="T66" s="64"/>
      <c r="U66" s="69"/>
      <c r="V66" s="64"/>
      <c r="W66" s="72"/>
    </row>
    <row r="67" spans="1:23" ht="14.25" customHeight="1" x14ac:dyDescent="0.25">
      <c r="A67" s="23"/>
      <c r="B67" s="58"/>
      <c r="C67" s="64"/>
      <c r="D67" s="64"/>
      <c r="E67" s="64"/>
      <c r="F67" s="64"/>
      <c r="G67" s="64"/>
      <c r="H67" s="77"/>
      <c r="I67" s="64"/>
      <c r="J67" s="64"/>
      <c r="K67" s="64"/>
      <c r="L67" s="67"/>
      <c r="M67" s="7" t="s">
        <v>32</v>
      </c>
      <c r="N67" s="10" t="str">
        <f>IF(AND(K64="VERY LOW",J64="VERY LOW")=TRUE,"X"," ")</f>
        <v xml:space="preserve"> </v>
      </c>
      <c r="O67" s="11" t="str">
        <f>IF(AND(K64="LOW",J64="VERY LOW")=TRUE,"X"," ")</f>
        <v xml:space="preserve"> </v>
      </c>
      <c r="P67" s="11" t="str">
        <f>IF(AND(K64="MODERATE",J64="VERY LOW")=TRUE,"X"," ")</f>
        <v xml:space="preserve"> </v>
      </c>
      <c r="Q67" s="12" t="str">
        <f>IF(AND(K64="HIGH",J64="VERY LOW")=TRUE,"X"," ")</f>
        <v xml:space="preserve"> </v>
      </c>
      <c r="R67" s="13" t="str">
        <f>IF(AND(K64="VERY HIGH",J64="VERY LOW")=TRUE,"X"," ")</f>
        <v xml:space="preserve"> </v>
      </c>
      <c r="S67" s="81"/>
      <c r="T67" s="64"/>
      <c r="U67" s="69"/>
      <c r="V67" s="64"/>
      <c r="W67" s="72"/>
    </row>
    <row r="68" spans="1:23" ht="14.25" customHeight="1" x14ac:dyDescent="0.4">
      <c r="A68" s="23"/>
      <c r="B68" s="58"/>
      <c r="C68" s="64"/>
      <c r="D68" s="64"/>
      <c r="E68" s="64"/>
      <c r="F68" s="64"/>
      <c r="G68" s="64"/>
      <c r="H68" s="77"/>
      <c r="I68" s="64"/>
      <c r="J68" s="64"/>
      <c r="K68" s="64"/>
      <c r="L68" s="67"/>
      <c r="M68" s="14"/>
      <c r="N68" s="2" t="s">
        <v>32</v>
      </c>
      <c r="O68" s="2" t="s">
        <v>31</v>
      </c>
      <c r="P68" s="2" t="s">
        <v>30</v>
      </c>
      <c r="Q68" s="2" t="s">
        <v>28</v>
      </c>
      <c r="R68" s="15" t="s">
        <v>26</v>
      </c>
      <c r="S68" s="81"/>
      <c r="T68" s="64"/>
      <c r="U68" s="69"/>
      <c r="V68" s="64"/>
      <c r="W68" s="72"/>
    </row>
    <row r="69" spans="1:23" ht="11.25" customHeight="1" x14ac:dyDescent="0.4">
      <c r="A69" s="23"/>
      <c r="B69" s="59"/>
      <c r="C69" s="65"/>
      <c r="D69" s="65"/>
      <c r="E69" s="65"/>
      <c r="F69" s="65"/>
      <c r="G69" s="65"/>
      <c r="H69" s="78"/>
      <c r="I69" s="65"/>
      <c r="J69" s="65"/>
      <c r="K69" s="65"/>
      <c r="L69" s="16"/>
      <c r="M69" s="17"/>
      <c r="N69" s="74" t="s">
        <v>11</v>
      </c>
      <c r="O69" s="74"/>
      <c r="P69" s="74"/>
      <c r="Q69" s="75"/>
      <c r="R69" s="79"/>
      <c r="S69" s="82"/>
      <c r="T69" s="65"/>
      <c r="U69" s="70"/>
      <c r="V69" s="65"/>
      <c r="W69" s="73"/>
    </row>
    <row r="70" spans="1:23" ht="14.25" customHeight="1" x14ac:dyDescent="0.25">
      <c r="A70" s="23"/>
      <c r="B70" s="57">
        <v>10</v>
      </c>
      <c r="C70" s="63" t="s">
        <v>17</v>
      </c>
      <c r="D70" s="63" t="s">
        <v>18</v>
      </c>
      <c r="E70" s="63" t="s">
        <v>41</v>
      </c>
      <c r="F70" s="63" t="s">
        <v>58</v>
      </c>
      <c r="G70" s="63" t="s">
        <v>21</v>
      </c>
      <c r="H70" s="76" t="s">
        <v>22</v>
      </c>
      <c r="I70" s="63" t="s">
        <v>56</v>
      </c>
      <c r="J70" s="63" t="s">
        <v>52</v>
      </c>
      <c r="K70" s="63" t="s">
        <v>24</v>
      </c>
      <c r="L70" s="66" t="s">
        <v>10</v>
      </c>
      <c r="M70" s="2" t="s">
        <v>26</v>
      </c>
      <c r="N70" s="3"/>
      <c r="O70" s="4" t="str">
        <f>IF(AND(K71="LOW",J71="VERY HIGH")=TRUE,"X"," ")</f>
        <v xml:space="preserve"> </v>
      </c>
      <c r="P70" s="5" t="str">
        <f>IF(AND(K71="MODERATE",J71="VERY HIGH")=TRUE,"X"," ")</f>
        <v xml:space="preserve"> </v>
      </c>
      <c r="Q70" s="5" t="str">
        <f>IF(AND(K71="HIGH",J71="VERY HIGH")=TRUE,"X"," ")</f>
        <v xml:space="preserve"> </v>
      </c>
      <c r="R70" s="6" t="str">
        <f>IF(AND(K71="VERY HIGH",J71="VERY HIGH")=TRUE,"X"," ")</f>
        <v xml:space="preserve"> </v>
      </c>
      <c r="S70" s="80" t="s">
        <v>69</v>
      </c>
      <c r="T70" s="63" t="s">
        <v>53</v>
      </c>
      <c r="U70" s="68" t="s">
        <v>54</v>
      </c>
      <c r="V70" s="63" t="s">
        <v>27</v>
      </c>
      <c r="W70" s="71">
        <v>42037</v>
      </c>
    </row>
    <row r="71" spans="1:23" ht="14.25" customHeight="1" x14ac:dyDescent="0.25">
      <c r="A71" s="23"/>
      <c r="B71" s="58"/>
      <c r="C71" s="64"/>
      <c r="D71" s="64"/>
      <c r="E71" s="64"/>
      <c r="F71" s="64"/>
      <c r="G71" s="64"/>
      <c r="H71" s="77"/>
      <c r="I71" s="64"/>
      <c r="J71" s="64"/>
      <c r="K71" s="64"/>
      <c r="L71" s="67"/>
      <c r="M71" s="7" t="s">
        <v>28</v>
      </c>
      <c r="N71" s="3" t="str">
        <f>IF(AND(K71="VERY LOW",J71="HIGH")=TRUE,"X"," ")</f>
        <v xml:space="preserve"> </v>
      </c>
      <c r="O71" s="4" t="str">
        <f>IF(AND(K71="LOW",J71="HIGH")=TRUE,"X"," ")</f>
        <v xml:space="preserve"> </v>
      </c>
      <c r="P71" s="5" t="str">
        <f>IF(AND(K71="MODERATE",J71="HIGH")=TRUE,"X"," ")</f>
        <v xml:space="preserve"> </v>
      </c>
      <c r="Q71" s="5" t="str">
        <f>IF(AND(K71="HIGH",J71="HIGH")=TRUE,"X"," ")</f>
        <v xml:space="preserve"> </v>
      </c>
      <c r="R71" s="8"/>
      <c r="S71" s="81"/>
      <c r="T71" s="64"/>
      <c r="U71" s="69"/>
      <c r="V71" s="64"/>
      <c r="W71" s="72"/>
    </row>
    <row r="72" spans="1:23" ht="14.25" customHeight="1" x14ac:dyDescent="0.25">
      <c r="A72" s="23"/>
      <c r="B72" s="58"/>
      <c r="C72" s="64"/>
      <c r="D72" s="64"/>
      <c r="E72" s="64"/>
      <c r="F72" s="64"/>
      <c r="G72" s="64"/>
      <c r="H72" s="77"/>
      <c r="I72" s="64"/>
      <c r="J72" s="64"/>
      <c r="K72" s="64"/>
      <c r="L72" s="67"/>
      <c r="M72" s="7" t="s">
        <v>30</v>
      </c>
      <c r="N72" s="3" t="str">
        <f>IF(AND(K71="VERY LOW",J71="MODERATE")=TRUE,"X"," ")</f>
        <v xml:space="preserve"> </v>
      </c>
      <c r="O72" s="9" t="str">
        <f>IF(AND(K71="LOW",J71="MODERATE")=TRUE,"X"," ")</f>
        <v xml:space="preserve"> </v>
      </c>
      <c r="P72" s="4" t="str">
        <f>IF(AND(K71="MODERATE",J71="MODERATE")=TRUE,"X"," ")</f>
        <v xml:space="preserve"> </v>
      </c>
      <c r="Q72" s="21" t="s">
        <v>48</v>
      </c>
      <c r="R72" s="6" t="str">
        <f>IF(AND(K71="VERY HIGH",J71="MODERATE")=TRUE,"X"," ")</f>
        <v xml:space="preserve"> </v>
      </c>
      <c r="S72" s="81"/>
      <c r="T72" s="64"/>
      <c r="U72" s="69"/>
      <c r="V72" s="64"/>
      <c r="W72" s="72"/>
    </row>
    <row r="73" spans="1:23" ht="14.25" customHeight="1" x14ac:dyDescent="0.25">
      <c r="A73" s="23"/>
      <c r="B73" s="58"/>
      <c r="C73" s="64"/>
      <c r="D73" s="64"/>
      <c r="E73" s="64"/>
      <c r="F73" s="64"/>
      <c r="G73" s="64"/>
      <c r="H73" s="77"/>
      <c r="I73" s="64"/>
      <c r="J73" s="64"/>
      <c r="K73" s="64"/>
      <c r="L73" s="67"/>
      <c r="M73" s="7" t="s">
        <v>31</v>
      </c>
      <c r="N73" s="3" t="str">
        <f>IF(AND(K71="VERY LOW",J71="LOW")=TRUE,"X"," ")</f>
        <v xml:space="preserve"> </v>
      </c>
      <c r="O73" s="9" t="str">
        <f>IF(AND(K71="LOW",J71="LOW")=TRUE,"X"," ")</f>
        <v xml:space="preserve"> </v>
      </c>
      <c r="P73" s="4" t="str">
        <f>IF(AND(K71="MODERATE",J71="LOW")=TRUE,"X"," ")</f>
        <v xml:space="preserve"> </v>
      </c>
      <c r="Q73" s="5" t="str">
        <f>IF(AND(K71="HIGH",J71="LOW")=TRUE,"X"," ")</f>
        <v xml:space="preserve"> </v>
      </c>
      <c r="R73" s="6" t="str">
        <f>IF(AND(K71="VERY HIGH",J71="LOW")=TRUE,"X"," ")</f>
        <v xml:space="preserve"> </v>
      </c>
      <c r="S73" s="81"/>
      <c r="T73" s="64"/>
      <c r="U73" s="69"/>
      <c r="V73" s="64"/>
      <c r="W73" s="72"/>
    </row>
    <row r="74" spans="1:23" ht="14.25" customHeight="1" x14ac:dyDescent="0.25">
      <c r="A74" s="23"/>
      <c r="B74" s="58"/>
      <c r="C74" s="64"/>
      <c r="D74" s="64"/>
      <c r="E74" s="64"/>
      <c r="F74" s="64"/>
      <c r="G74" s="64"/>
      <c r="H74" s="77"/>
      <c r="I74" s="64"/>
      <c r="J74" s="64"/>
      <c r="K74" s="64"/>
      <c r="L74" s="67"/>
      <c r="M74" s="7" t="s">
        <v>32</v>
      </c>
      <c r="N74" s="10" t="str">
        <f>IF(AND(K71="VERY LOW",J71="VERY LOW")=TRUE,"X"," ")</f>
        <v xml:space="preserve"> </v>
      </c>
      <c r="O74" s="11" t="str">
        <f>IF(AND(K71="LOW",J71="VERY LOW")=TRUE,"X"," ")</f>
        <v xml:space="preserve"> </v>
      </c>
      <c r="P74" s="11" t="str">
        <f>IF(AND(K71="MODERATE",J71="VERY LOW")=TRUE,"X"," ")</f>
        <v xml:space="preserve"> </v>
      </c>
      <c r="Q74" s="12" t="str">
        <f>IF(AND(K71="HIGH",J71="VERY LOW")=TRUE,"X"," ")</f>
        <v xml:space="preserve"> </v>
      </c>
      <c r="R74" s="13" t="str">
        <f>IF(AND(K71="VERY HIGH",J71="VERY LOW")=TRUE,"X"," ")</f>
        <v xml:space="preserve"> </v>
      </c>
      <c r="S74" s="81"/>
      <c r="T74" s="64"/>
      <c r="U74" s="69"/>
      <c r="V74" s="64"/>
      <c r="W74" s="72"/>
    </row>
    <row r="75" spans="1:23" ht="14.25" customHeight="1" x14ac:dyDescent="0.4">
      <c r="A75" s="23"/>
      <c r="B75" s="58"/>
      <c r="C75" s="64"/>
      <c r="D75" s="64"/>
      <c r="E75" s="64"/>
      <c r="F75" s="64"/>
      <c r="G75" s="64"/>
      <c r="H75" s="77"/>
      <c r="I75" s="64"/>
      <c r="J75" s="64"/>
      <c r="K75" s="64"/>
      <c r="L75" s="67"/>
      <c r="M75" s="14"/>
      <c r="N75" s="2" t="s">
        <v>32</v>
      </c>
      <c r="O75" s="2" t="s">
        <v>31</v>
      </c>
      <c r="P75" s="2" t="s">
        <v>30</v>
      </c>
      <c r="Q75" s="2" t="s">
        <v>28</v>
      </c>
      <c r="R75" s="15" t="s">
        <v>26</v>
      </c>
      <c r="S75" s="81"/>
      <c r="T75" s="64"/>
      <c r="U75" s="69"/>
      <c r="V75" s="64"/>
      <c r="W75" s="72"/>
    </row>
    <row r="76" spans="1:23" ht="11.25" customHeight="1" x14ac:dyDescent="0.4">
      <c r="A76" s="23"/>
      <c r="B76" s="59"/>
      <c r="C76" s="65"/>
      <c r="D76" s="65"/>
      <c r="E76" s="65"/>
      <c r="F76" s="65"/>
      <c r="G76" s="65"/>
      <c r="H76" s="78"/>
      <c r="I76" s="65"/>
      <c r="J76" s="65"/>
      <c r="K76" s="65"/>
      <c r="L76" s="16"/>
      <c r="M76" s="17"/>
      <c r="N76" s="74" t="s">
        <v>11</v>
      </c>
      <c r="O76" s="74"/>
      <c r="P76" s="74"/>
      <c r="Q76" s="75"/>
      <c r="R76" s="79"/>
      <c r="S76" s="82"/>
      <c r="T76" s="65"/>
      <c r="U76" s="70"/>
      <c r="V76" s="65"/>
      <c r="W76" s="73"/>
    </row>
  </sheetData>
  <mergeCells count="179">
    <mergeCell ref="F3:T3"/>
    <mergeCell ref="F2:T2"/>
    <mergeCell ref="I21:I27"/>
    <mergeCell ref="T70:T76"/>
    <mergeCell ref="U70:U76"/>
    <mergeCell ref="V70:V76"/>
    <mergeCell ref="W70:W76"/>
    <mergeCell ref="N76:R76"/>
    <mergeCell ref="H70:H76"/>
    <mergeCell ref="J70:J76"/>
    <mergeCell ref="K70:K76"/>
    <mergeCell ref="L70:L75"/>
    <mergeCell ref="S70:S76"/>
    <mergeCell ref="V63:V69"/>
    <mergeCell ref="W63:W69"/>
    <mergeCell ref="T56:T62"/>
    <mergeCell ref="U56:U62"/>
    <mergeCell ref="V56:V62"/>
    <mergeCell ref="W56:W62"/>
    <mergeCell ref="N62:R62"/>
    <mergeCell ref="H56:H62"/>
    <mergeCell ref="J56:J62"/>
    <mergeCell ref="K56:K62"/>
    <mergeCell ref="L56:L61"/>
    <mergeCell ref="S56:S62"/>
    <mergeCell ref="B70:B76"/>
    <mergeCell ref="C70:C76"/>
    <mergeCell ref="D70:D76"/>
    <mergeCell ref="E70:E76"/>
    <mergeCell ref="F70:F76"/>
    <mergeCell ref="G70:G76"/>
    <mergeCell ref="S63:S69"/>
    <mergeCell ref="T63:T69"/>
    <mergeCell ref="B63:B69"/>
    <mergeCell ref="C63:C69"/>
    <mergeCell ref="D63:D69"/>
    <mergeCell ref="E63:E69"/>
    <mergeCell ref="F63:F69"/>
    <mergeCell ref="B56:B62"/>
    <mergeCell ref="C56:C62"/>
    <mergeCell ref="D56:D62"/>
    <mergeCell ref="E56:E62"/>
    <mergeCell ref="F56:F62"/>
    <mergeCell ref="G56:G62"/>
    <mergeCell ref="I56:I62"/>
    <mergeCell ref="U63:U69"/>
    <mergeCell ref="N69:R69"/>
    <mergeCell ref="G63:G69"/>
    <mergeCell ref="H63:H69"/>
    <mergeCell ref="J63:J69"/>
    <mergeCell ref="K63:K69"/>
    <mergeCell ref="L63:L68"/>
    <mergeCell ref="I63:I69"/>
    <mergeCell ref="I70:I76"/>
    <mergeCell ref="V49:V55"/>
    <mergeCell ref="W49:W55"/>
    <mergeCell ref="N55:R55"/>
    <mergeCell ref="G49:G55"/>
    <mergeCell ref="H49:H55"/>
    <mergeCell ref="I49:I55"/>
    <mergeCell ref="J49:J55"/>
    <mergeCell ref="K49:K55"/>
    <mergeCell ref="L49:L54"/>
    <mergeCell ref="T42:T48"/>
    <mergeCell ref="U42:U48"/>
    <mergeCell ref="V42:V48"/>
    <mergeCell ref="W42:W48"/>
    <mergeCell ref="N48:R48"/>
    <mergeCell ref="B49:B55"/>
    <mergeCell ref="C49:C55"/>
    <mergeCell ref="D49:D55"/>
    <mergeCell ref="E49:E55"/>
    <mergeCell ref="F49:F55"/>
    <mergeCell ref="H42:H48"/>
    <mergeCell ref="J42:J48"/>
    <mergeCell ref="K42:K48"/>
    <mergeCell ref="L42:L47"/>
    <mergeCell ref="S42:S48"/>
    <mergeCell ref="B42:B48"/>
    <mergeCell ref="C42:C48"/>
    <mergeCell ref="D42:D48"/>
    <mergeCell ref="E42:E48"/>
    <mergeCell ref="F42:F48"/>
    <mergeCell ref="G42:G48"/>
    <mergeCell ref="S49:S55"/>
    <mergeCell ref="T49:T55"/>
    <mergeCell ref="U49:U55"/>
    <mergeCell ref="B35:B41"/>
    <mergeCell ref="C35:C41"/>
    <mergeCell ref="D35:D41"/>
    <mergeCell ref="E35:E41"/>
    <mergeCell ref="F35:F41"/>
    <mergeCell ref="H28:H34"/>
    <mergeCell ref="I28:I34"/>
    <mergeCell ref="J28:J34"/>
    <mergeCell ref="K28:K34"/>
    <mergeCell ref="B28:B34"/>
    <mergeCell ref="C28:C34"/>
    <mergeCell ref="D28:D34"/>
    <mergeCell ref="E28:E34"/>
    <mergeCell ref="F28:F34"/>
    <mergeCell ref="G28:G34"/>
    <mergeCell ref="G35:G41"/>
    <mergeCell ref="H35:H41"/>
    <mergeCell ref="I35:I41"/>
    <mergeCell ref="J35:J41"/>
    <mergeCell ref="K35:K41"/>
    <mergeCell ref="U21:U27"/>
    <mergeCell ref="V21:V27"/>
    <mergeCell ref="W21:W27"/>
    <mergeCell ref="N27:R27"/>
    <mergeCell ref="G21:G27"/>
    <mergeCell ref="H21:H27"/>
    <mergeCell ref="I42:I48"/>
    <mergeCell ref="J21:J27"/>
    <mergeCell ref="K21:K27"/>
    <mergeCell ref="L21:L26"/>
    <mergeCell ref="T28:T34"/>
    <mergeCell ref="U28:U34"/>
    <mergeCell ref="V28:V34"/>
    <mergeCell ref="W28:W34"/>
    <mergeCell ref="N34:R34"/>
    <mergeCell ref="L28:L33"/>
    <mergeCell ref="S28:S34"/>
    <mergeCell ref="S35:S41"/>
    <mergeCell ref="T35:T41"/>
    <mergeCell ref="U35:U41"/>
    <mergeCell ref="V35:V41"/>
    <mergeCell ref="W35:W41"/>
    <mergeCell ref="N41:R41"/>
    <mergeCell ref="L35:L40"/>
    <mergeCell ref="T14:T20"/>
    <mergeCell ref="U14:U20"/>
    <mergeCell ref="V14:V20"/>
    <mergeCell ref="W14:W20"/>
    <mergeCell ref="N20:R20"/>
    <mergeCell ref="B21:B27"/>
    <mergeCell ref="C21:C27"/>
    <mergeCell ref="D21:D27"/>
    <mergeCell ref="E21:E27"/>
    <mergeCell ref="F21:F27"/>
    <mergeCell ref="H14:H20"/>
    <mergeCell ref="I14:I20"/>
    <mergeCell ref="J14:J20"/>
    <mergeCell ref="K14:K20"/>
    <mergeCell ref="L14:L19"/>
    <mergeCell ref="S14:S20"/>
    <mergeCell ref="B14:B20"/>
    <mergeCell ref="C14:C20"/>
    <mergeCell ref="D14:D20"/>
    <mergeCell ref="E14:E20"/>
    <mergeCell ref="F14:F20"/>
    <mergeCell ref="G14:G20"/>
    <mergeCell ref="S21:S27"/>
    <mergeCell ref="T21:T27"/>
    <mergeCell ref="B2:E4"/>
    <mergeCell ref="U2:W4"/>
    <mergeCell ref="B5:H5"/>
    <mergeCell ref="J5:R5"/>
    <mergeCell ref="S5:T5"/>
    <mergeCell ref="U5:W5"/>
    <mergeCell ref="L6:R6"/>
    <mergeCell ref="B7:B13"/>
    <mergeCell ref="C7:C13"/>
    <mergeCell ref="D7:D13"/>
    <mergeCell ref="E7:E13"/>
    <mergeCell ref="L7:L12"/>
    <mergeCell ref="S7:S13"/>
    <mergeCell ref="T7:T13"/>
    <mergeCell ref="U7:U13"/>
    <mergeCell ref="V7:V13"/>
    <mergeCell ref="W7:W13"/>
    <mergeCell ref="N13:R13"/>
    <mergeCell ref="F7:F13"/>
    <mergeCell ref="G7:G13"/>
    <mergeCell ref="H7:H13"/>
    <mergeCell ref="I7:I13"/>
    <mergeCell ref="J7:J13"/>
    <mergeCell ref="K7:K13"/>
  </mergeCells>
  <dataValidations count="15">
    <dataValidation type="list" allowBlank="1" showInputMessage="1" showErrorMessage="1" sqref="JE7:JE76 TA7:TA76 ACW7:ACW76 AMS7:AMS76 AWO7:AWO76 BGK7:BGK76 BQG7:BQG76 CAC7:CAC76 CJY7:CJY76 CTU7:CTU76 DDQ7:DDQ76 DNM7:DNM76 DXI7:DXI76 EHE7:EHE76 ERA7:ERA76 FAW7:FAW76 FKS7:FKS76 FUO7:FUO76 GEK7:GEK76 GOG7:GOG76 GYC7:GYC76 HHY7:HHY76 HRU7:HRU76 IBQ7:IBQ76 ILM7:ILM76 IVI7:IVI76 JFE7:JFE76 JPA7:JPA76 JYW7:JYW76 KIS7:KIS76 KSO7:KSO76 LCK7:LCK76 LMG7:LMG76 LWC7:LWC76 MFY7:MFY76 MPU7:MPU76 MZQ7:MZQ76 NJM7:NJM76 NTI7:NTI76 ODE7:ODE76 ONA7:ONA76 OWW7:OWW76 PGS7:PGS76 PQO7:PQO76 QAK7:QAK76 QKG7:QKG76 QUC7:QUC76 RDY7:RDY76 RNU7:RNU76 RXQ7:RXQ76 SHM7:SHM76 SRI7:SRI76 TBE7:TBE76 TLA7:TLA76 TUW7:TUW76 UES7:UES76 UOO7:UOO76 UYK7:UYK76 VIG7:VIG76 VSC7:VSC76 WBY7:WBY76 WLU7:WLU76 WVQ7:WVQ76">
      <formula1>$G$3:$G$6</formula1>
    </dataValidation>
    <dataValidation type="list" allowBlank="1" showInputMessage="1" showErrorMessage="1" sqref="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IZ42 SV42 ACR42 AMN42 AWJ42 BGF42 BQB42 BZX42 CJT42 CTP42 DDL42 DNH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42 IZ49 SV49 ACR49 AMN49 AWJ49 BGF49 BQB49 BZX49 CJT49 CTP49 DDL49 DNH49 DXD49 EGZ49 EQV49 FAR49 FKN49 FUJ49 GEF49 GOB49 GXX49 HHT49 HRP49 IBL49 ILH49 IVD49 JEZ49 JOV49 JYR49 KIN49 KSJ49 LCF49 LMB49 LVX49 MFT49 MPP49 MZL49 NJH49 NTD49 OCZ49 OMV49 OWR49 PGN49 PQJ49 QAF49 QKB49 QTX49 RDT49 RNP49 RXL49 SHH49 SRD49 TAZ49 TKV49 TUR49 UEN49 UOJ49 UYF49 VIB49 VRX49 WBT49 WLP49 WVL49 IZ56 SV56 ACR56 AMN56 AWJ56 BGF56 BQB56 BZX56 CJT56 CTP56 DDL56 DNH56 DXD56 EGZ56 EQV56 FAR56 FKN56 FUJ56 GEF56 GOB56 GXX56 HHT56 HRP56 IBL56 ILH56 IVD56 JEZ56 JOV56 JYR56 KIN56 KSJ56 LCF56 LMB56 LVX56 MFT56 MPP56 MZL56 NJH56 NTD56 OCZ56 OMV56 OWR56 PGN56 PQJ56 QAF56 QKB56 QTX56 RDT56 RNP56 RXL56 SHH56 SRD56 TAZ56 TKV56 TUR56 UEN56 UOJ56 UYF56 VIB56 VRX56 WBT56 WLP56 WVL56 IZ63 SV63 ACR63 AMN63 AWJ63 BGF63 BQB63 BZX63 CJT63 CTP63 DDL63 DNH63 DXD63 EGZ63 EQV63 FAR63 FKN63 FUJ63 GEF63 GOB63 GXX63 HHT63 HRP63 IBL63 ILH63 IVD63 JEZ63 JOV63 JYR63 KIN63 KSJ63 LCF63 LMB63 LVX63 MFT63 MPP63 MZL63 NJH63 NTD63 OCZ63 OMV63 OWR63 PGN63 PQJ63 QAF63 QKB63 QTX63 RDT63 RNP63 RXL63 SHH63 SRD63 TAZ63 TKV63 TUR63 UEN63 UOJ63 UYF63 VIB63 VRX63 WBT63 WLP63 WVL63 IZ70 SV70 ACR70 AMN70 AWJ70 BGF70 BQB70 BZX70 CJT70 CTP70 DDL70 DNH70 DXD70 EGZ70 EQV70 FAR70 FKN70 FUJ70 GEF70 GOB70 GXX70 HHT70 HRP70 IBL70 ILH70 IVD70 JEZ70 JOV70 JYR70 KIN70 KSJ70 LCF70 LMB70 LVX70 MFT70 MPP70 MZL70 NJH70 NTD70 OCZ70 OMV70 OWR70 PGN70 PQJ70 QAF70 QKB70 QTX70 RDT70 RNP70 RXL70 SHH70 SRD70 TAZ70 TKV70 TUR70 UEN70 UOJ70 UYF70 VIB70 VRX70 WBT70 WLP70 WVL70">
      <formula1>$F$3:$F$9</formula1>
    </dataValidation>
    <dataValidation type="list" allowBlank="1" showInputMessage="1" showErrorMessage="1" sqref="IY7 WVK70 WLO70 WBS70 VRW70 VIA70 UYE70 UOI70 UEM70 TUQ70 TKU70 TAY70 SRC70 SHG70 RXK70 RNO70 RDS70 QTW70 QKA70 QAE70 PQI70 PGM70 OWQ70 OMU70 OCY70 NTC70 NJG70 MZK70 MPO70 MFS70 LVW70 LMA70 LCE70 KSI70 KIM70 JYQ70 JOU70 JEY70 IVC70 ILG70 IBK70 HRO70 HHS70 GXW70 GOA70 GEE70 FUI70 FKM70 FAQ70 EQU70 EGY70 DXC70 DNG70 DDK70 CTO70 CJS70 BZW70 BQA70 BGE70 AWI70 AMM70 ACQ70 SU70 IY70 WVK63 WLO63 WBS63 VRW63 VIA63 UYE63 UOI63 UEM63 TUQ63 TKU63 TAY63 SRC63 SHG63 RXK63 RNO63 RDS63 QTW63 QKA63 QAE63 PQI63 PGM63 OWQ63 OMU63 OCY63 NTC63 NJG63 MZK63 MPO63 MFS63 LVW63 LMA63 LCE63 KSI63 KIM63 JYQ63 JOU63 JEY63 IVC63 ILG63 IBK63 HRO63 HHS63 GXW63 GOA63 GEE63 FUI63 FKM63 FAQ63 EQU63 EGY63 DXC63 DNG63 DDK63 CTO63 CJS63 BZW63 BQA63 BGE63 AWI63 AMM63 ACQ63 SU63 IY63 WVK56 WLO56 WBS56 VRW56 VIA56 UYE56 UOI56 UEM56 TUQ56 TKU56 TAY56 SRC56 SHG56 RXK56 RNO56 RDS56 QTW56 QKA56 QAE56 PQI56 PGM56 OWQ56 OMU56 OCY56 NTC56 NJG56 MZK56 MPO56 MFS56 LVW56 LMA56 LCE56 KSI56 KIM56 JYQ56 JOU56 JEY56 IVC56 ILG56 IBK56 HRO56 HHS56 GXW56 GOA56 GEE56 FUI56 FKM56 FAQ56 EQU56 EGY56 DXC56 DNG56 DDK56 CTO56 CJS56 BZW56 BQA56 BGE56 AWI56 AMM56 ACQ56 SU56 IY56 WVK49 WLO49 WBS49 VRW49 VIA49 UYE49 UOI49 UEM49 TUQ49 TKU49 TAY49 SRC49 SHG49 RXK49 RNO49 RDS49 QTW49 QKA49 QAE49 PQI49 PGM49 OWQ49 OMU49 OCY49 NTC49 NJG49 MZK49 MPO49 MFS49 LVW49 LMA49 LCE49 KSI49 KIM49 JYQ49 JOU49 JEY49 IVC49 ILG49 IBK49 HRO49 HHS49 GXW49 GOA49 GEE49 FUI49 FKM49 FAQ49 EQU49 EGY49 DXC49 DNG49 DDK49 CTO49 CJS49 BZW49 BQA49 BGE49 AWI49 AMM49 ACQ49 SU49 IY49 WVK42 WLO42 WBS42 VRW42 VIA42 UYE42 UOI42 UEM42 TUQ42 TKU42 TAY42 SRC42 SHG42 RXK42 RNO42 RDS42 QTW42 QKA42 QAE42 PQI42 PGM42 OWQ42 OMU42 OCY42 NTC42 NJG42 MZK42 MPO42 MFS42 LVW42 LMA42 LCE42 KSI42 KIM42 JYQ42 JOU42 JEY42 IVC42 ILG42 IBK42 HRO42 HHS42 GXW42 GOA42 GEE42 FUI42 FKM42 FAQ42 EQU42 EGY42 DXC42 DNG42 DDK42 CTO42 CJS42 BZW42 BQA42 BGE42 AWI42 AMM42 ACQ42 SU42 IY42 WVK35 WLO35 WBS35 VRW35 VIA35 UYE35 UOI35 UEM35 TUQ35 TKU35 TAY35 SRC35 SHG35 RXK35 RNO35 RDS35 QTW35 QKA35 QAE35 PQI35 PGM35 OWQ35 OMU35 OCY35 NTC35 NJG35 MZK35 MPO35 MFS35 LVW35 LMA35 LCE35 KSI35 KIM35 JYQ35 JOU35 JEY35 IVC35 ILG35 IBK35 HRO35 HHS35 GXW35 GOA35 GEE35 FUI35 FKM35 FAQ35 EQU35 EGY35 DXC35 DNG35 DDK35 CTO35 CJS35 BZW35 BQA35 BGE35 AWI35 AMM35 ACQ35 SU35 IY35 WVK28 WLO28 WBS28 VRW28 VIA28 UYE28 UOI28 UEM28 TUQ28 TKU28 TAY28 SRC28 SHG28 RXK28 RNO28 RDS28 QTW28 QKA28 QAE28 PQI28 PGM28 OWQ28 OMU28 OCY28 NTC28 NJG28 MZK28 MPO28 MFS28 LVW28 LMA28 LCE28 KSI28 KIM28 JYQ28 JOU28 JEY28 IVC28 ILG28 IBK28 HRO28 HHS28 GXW28 GOA28 GEE28 FUI28 FKM28 FAQ28 EQU28 EGY28 DXC28 DNG28 DDK28 CTO28 CJS28 BZW28 BQA28 BGE28 AWI28 AMM28 ACQ28 SU28 IY28 WVK21 WLO21 WBS21 VRW21 VIA21 UYE21 UOI21 UEM21 TUQ21 TKU21 TAY21 SRC21 SHG21 RXK21 RNO21 RDS21 QTW21 QKA21 QAE21 PQI21 PGM21 OWQ21 OMU21 OCY21 NTC21 NJG21 MZK21 MPO21 MFS21 LVW21 LMA21 LCE21 KSI21 KIM21 JYQ21 JOU21 JEY21 IVC21 ILG21 IBK21 HRO21 HHS21 GXW21 GOA21 GEE21 FUI21 FKM21 FAQ21 EQU21 EGY21 DXC21 DNG21 DDK21 CTO21 CJS21 BZW21 BQA21 BGE21 AWI21 AMM21 ACQ21 SU21 IY21 WVK14 WLO14 WBS14 VRW14 VIA14 UYE14 UOI14 UEM14 TUQ14 TKU14 TAY14 SRC14 SHG14 RXK14 RNO14 RDS14 QTW14 QKA14 QAE14 PQI14 PGM14 OWQ14 OMU14 OCY14 NTC14 NJG14 MZK14 MPO14 MFS14 LVW14 LMA14 LCE14 KSI14 KIM14 JYQ14 JOU14 JEY14 IVC14 ILG14 IBK14 HRO14 HHS14 GXW14 GOA14 GEE14 FUI14 FKM14 FAQ14 EQU14 EGY14 DXC14 DNG14 DDK14 CTO14 CJS14 BZW14 BQA14 BGE14 AWI14 AMM14 ACQ14 SU14 IY14 WVK7 WLO7 WBS7 VRW7 VIA7 UYE7 UOI7 UEM7 TUQ7 TKU7 TAY7 SRC7 SHG7 RXK7 RNO7 RDS7 QTW7 QKA7 QAE7 PQI7 PGM7 OWQ7 OMU7 OCY7 NTC7 NJG7 MZK7 MPO7 MFS7 LVW7 LMA7 LCE7 KSI7 KIM7 JYQ7 JOU7 JEY7 IVC7 ILG7 IBK7 HRO7 HHS7 GXW7 GOA7 GEE7 FUI7 FKM7 FAQ7 EQU7 EGY7 DXC7 DNG7 DDK7 CTO7 CJS7 BZW7 BQA7 BGE7 AWI7 AMM7 ACQ7 SU7">
      <formula1>$B$4:$B$6</formula1>
    </dataValidation>
    <dataValidation type="list" allowBlank="1" showInputMessage="1" showErrorMessage="1" sqref="WVP7 JD70 SZ70 ACV70 AMR70 AWN70 BGJ70 BQF70 CAB70 CJX70 CTT70 DDP70 DNL70 DXH70 EHD70 EQZ70 FAV70 FKR70 FUN70 GEJ70 GOF70 GYB70 HHX70 HRT70 IBP70 ILL70 IVH70 JFD70 JOZ70 JYV70 KIR70 KSN70 LCJ70 LMF70 LWB70 MFX70 MPT70 MZP70 NJL70 NTH70 ODD70 OMZ70 OWV70 PGR70 PQN70 QAJ70 QKF70 QUB70 RDX70 RNT70 RXP70 SHL70 SRH70 TBD70 TKZ70 TUV70 UER70 UON70 UYJ70 VIF70 VSB70 WBX70 WLT70 WVP70 H63 JD63 SZ63 ACV63 AMR63 AWN63 BGJ63 BQF63 CAB63 CJX63 CTT63 DDP63 DNL63 DXH63 EHD63 EQZ63 FAV63 FKR63 FUN63 GEJ63 GOF63 GYB63 HHX63 HRT63 IBP63 ILL63 IVH63 JFD63 JOZ63 JYV63 KIR63 KSN63 LCJ63 LMF63 LWB63 MFX63 MPT63 MZP63 NJL63 NTH63 ODD63 OMZ63 OWV63 PGR63 PQN63 QAJ63 QKF63 QUB63 RDX63 RNT63 RXP63 SHL63 SRH63 TBD63 TKZ63 TUV63 UER63 UON63 UYJ63 VIF63 VSB63 WBX63 WLT63 WVP63 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JO7:JO76 JD49 SZ49 ACV49 AMR49 AWN49 BGJ49 BQF49 CAB49 CJX49 CTT49 DDP49 DNL49 DXH49 EHD49 EQZ49 FAV49 FKR49 FUN49 GEJ49 GOF49 GYB49 HHX49 HRT49 IBP49 ILL49 IVH49 JFD49 JOZ49 JYV49 KIR49 KSN49 LCJ49 LMF49 LWB49 MFX49 MPT49 MZP49 NJL49 NTH49 ODD49 OMZ49 OWV49 PGR49 PQN49 QAJ49 QKF49 QUB49 RDX49 RNT49 RXP49 SHL49 SRH49 TBD49 TKZ49 TUV49 UER49 UON49 UYJ49 VIF49 VSB49 WBX49 WLT49 WVP49 H42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H35 JD35 SZ35 ACV35 AMR35 AWN35 BGJ35 BQF35 CAB35 CJX35 CTT35 DDP35 DNL35 DXH35 EHD35 EQZ35 FAV35 FKR35 FUN35 GEJ35 GOF35 GYB35 HHX35 HRT35 IBP35 ILL35 IVH35 JFD35 JOZ35 JYV35 KIR35 KSN35 LCJ35 LMF35 LWB35 MFX35 MPT35 MZP35 NJL35 NTH35 ODD35 OMZ35 OWV35 PGR35 PQN35 QAJ35 QKF35 QUB35 RDX35 RNT35 RXP35 SHL35 SRH35 TBD35 TKZ35 TUV35 UER35 UON35 UYJ35 VIF35 VSB35 WBX35 WLT35 WVP35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H49 H70 WWA7:WWA76 WME7:WME76 WCI7:WCI76 VSM7:VSM76 VIQ7:VIQ76 UYU7:UYU76 UOY7:UOY76 UFC7:UFC76 TVG7:TVG76 TLK7:TLK76 TBO7:TBO76 SRS7:SRS76 SHW7:SHW76 RYA7:RYA76 ROE7:ROE76 REI7:REI76 QUM7:QUM76 QKQ7:QKQ76 QAU7:QAU76 PQY7:PQY76 PHC7:PHC76 OXG7:OXG76 ONK7:ONK76 ODO7:ODO76 NTS7:NTS76 NJW7:NJW76 NAA7:NAA76 MQE7:MQE76 MGI7:MGI76 LWM7:LWM76 LMQ7:LMQ76 LCU7:LCU76 KSY7:KSY76 KJC7:KJC76 JZG7:JZG76 JPK7:JPK76 JFO7:JFO76 IVS7:IVS76 ILW7:ILW76 ICA7:ICA76 HSE7:HSE76 HII7:HII76 GYM7:GYM76 GOQ7:GOQ76 GEU7:GEU76 FUY7:FUY76 FLC7:FLC76 FBG7:FBG76 ERK7:ERK76 EHO7:EHO76 DXS7:DXS76 DNW7:DNW76 DEA7:DEA76 CUE7:CUE76 CKI7:CKI76 CAM7:CAM76 BQQ7:BQQ76 BGU7:BGU76 AWY7:AWY76 ANC7:ANC76 ADG7:ADG76 TK7:TK76 S7:S76">
      <formula1>#REF!</formula1>
    </dataValidation>
    <dataValidation allowBlank="1" showInputMessage="1" showErrorMessage="1" promptTitle="Very High Impact" prompt="Impact of this risk is very high._x000a__x000a_Greater than 9 month delay" sqref="R12 JN12 TJ12 ADF12 ANB12 AWX12 BGT12 BQP12 CAL12 CKH12 CUD12 DDZ12 DNV12 DXR12 EHN12 ERJ12 FBF12 FLB12 FUX12 GET12 GOP12 GYL12 HIH12 HSD12 IBZ12 ILV12 IVR12 JFN12 JPJ12 JZF12 KJB12 KSX12 LCT12 LMP12 LWL12 MGH12 MQD12 MZZ12 NJV12 NTR12 ODN12 ONJ12 OXF12 PHB12 PQX12 QAT12 QKP12 QUL12 REH12 ROD12 RXZ12 SHV12 SRR12 TBN12 TLJ12 TVF12 UFB12 UOX12 UYT12 VIP12 VSL12 WCH12 WMD12 WVZ12 R19 JN19 TJ19 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R26 JN26 TJ26 ADF26 ANB26 AWX26 BGT26 BQP26 CAL26 CKH26 CUD26 DDZ26 DNV26 DXR26 EHN26 ERJ26 FBF26 FLB26 FUX26 GET26 GOP26 GYL26 HIH26 HSD26 IBZ26 ILV26 IVR26 JFN26 JPJ26 JZF26 KJB26 KSX26 LCT26 LMP26 LWL26 MGH26 MQD26 MZZ26 NJV26 NTR26 ODN26 ONJ26 OXF26 PHB26 PQX26 QAT26 QKP26 QUL26 REH26 ROD26 RXZ26 SHV26 SRR26 TBN26 TLJ26 TVF26 UFB26 UOX26 UYT26 VIP26 VSL26 WCH26 WMD26 WVZ26 R33 JN33 TJ33 ADF33 ANB33 AWX33 BGT33 BQP33 CAL33 CKH33 CUD33 DDZ33 DNV33 DXR33 EHN33 ERJ33 FBF33 FLB33 FUX33 GET33 GOP33 GYL33 HIH33 HSD33 IBZ33 ILV33 IVR33 JFN33 JPJ33 JZF33 KJB33 KSX33 LCT33 LMP33 LWL33 MGH33 MQD33 MZZ33 NJV33 NTR33 ODN33 ONJ33 OXF33 PHB33 PQX33 QAT33 QKP33 QUL33 REH33 ROD33 RXZ33 SHV33 SRR33 TBN33 TLJ33 TVF33 UFB33 UOX33 UYT33 VIP33 VSL33 WCH33 WMD33 WVZ33 R40 JN40 TJ40 ADF40 ANB40 AWX40 BGT40 BQP40 CAL40 CKH40 CUD40 DDZ40 DNV40 DXR40 EHN40 ERJ40 FBF40 FLB40 FUX40 GET40 GOP40 GYL40 HIH40 HSD40 IBZ40 ILV40 IVR40 JFN40 JPJ40 JZF40 KJB40 KSX40 LCT40 LMP40 LWL40 MGH40 MQD40 MZZ40 NJV40 NTR40 ODN40 ONJ40 OXF40 PHB40 PQX40 QAT40 QKP40 QUL40 REH40 ROD40 RXZ40 SHV40 SRR40 TBN40 TLJ40 TVF40 UFB40 UOX40 UYT40 VIP40 VSL40 WCH40 WMD40 WVZ40 R47 JN47 TJ47 ADF47 ANB47 AWX47 BGT47 BQP47 CAL47 CKH47 CUD47 DDZ47 DNV47 DXR47 EHN47 ERJ47 FBF47 FLB47 FUX47 GET47 GOP47 GYL47 HIH47 HSD47 IBZ47 ILV47 IVR47 JFN47 JPJ47 JZF47 KJB47 KSX47 LCT47 LMP47 LWL47 MGH47 MQD47 MZZ47 NJV47 NTR47 ODN47 ONJ47 OXF47 PHB47 PQX47 QAT47 QKP47 QUL47 REH47 ROD47 RXZ47 SHV47 SRR47 TBN47 TLJ47 TVF47 UFB47 UOX47 UYT47 VIP47 VSL47 WCH47 WMD47 WVZ47 R54 JN54 TJ54 ADF54 ANB54 AWX54 BGT54 BQP54 CAL54 CKH54 CUD54 DDZ54 DNV54 DXR54 EHN54 ERJ54 FBF54 FLB54 FUX54 GET54 GOP54 GYL54 HIH54 HSD54 IBZ54 ILV54 IVR54 JFN54 JPJ54 JZF54 KJB54 KSX54 LCT54 LMP54 LWL54 MGH54 MQD54 MZZ54 NJV54 NTR54 ODN54 ONJ54 OXF54 PHB54 PQX54 QAT54 QKP54 QUL54 REH54 ROD54 RXZ54 SHV54 SRR54 TBN54 TLJ54 TVF54 UFB54 UOX54 UYT54 VIP54 VSL54 WCH54 WMD54 WVZ54 R61 JN61 TJ61 ADF61 ANB61 AWX61 BGT61 BQP61 CAL61 CKH61 CUD61 DDZ61 DNV61 DXR61 EHN61 ERJ61 FBF61 FLB61 FUX61 GET61 GOP61 GYL61 HIH61 HSD61 IBZ61 ILV61 IVR61 JFN61 JPJ61 JZF61 KJB61 KSX61 LCT61 LMP61 LWL61 MGH61 MQD61 MZZ61 NJV61 NTR61 ODN61 ONJ61 OXF61 PHB61 PQX61 QAT61 QKP61 QUL61 REH61 ROD61 RXZ61 SHV61 SRR61 TBN61 TLJ61 TVF61 UFB61 UOX61 UYT61 VIP61 VSL61 WCH61 WMD61 WVZ61 R68 JN68 TJ68 ADF68 ANB68 AWX68 BGT68 BQP68 CAL68 CKH68 CUD68 DDZ68 DNV68 DXR68 EHN68 ERJ68 FBF68 FLB68 FUX68 GET68 GOP68 GYL68 HIH68 HSD68 IBZ68 ILV68 IVR68 JFN68 JPJ68 JZF68 KJB68 KSX68 LCT68 LMP68 LWL68 MGH68 MQD68 MZZ68 NJV68 NTR68 ODN68 ONJ68 OXF68 PHB68 PQX68 QAT68 QKP68 QUL68 REH68 ROD68 RXZ68 SHV68 SRR68 TBN68 TLJ68 TVF68 UFB68 UOX68 UYT68 VIP68 VSL68 WCH68 WMD68 WVZ68 R75 JN75 TJ75 ADF75 ANB75 AWX75 BGT75 BQP75 CAL75 CKH75 CUD75 DDZ75 DNV75 DXR75 EHN75 ERJ75 FBF75 FLB75 FUX75 GET75 GOP75 GYL75 HIH75 HSD75 IBZ75 ILV75 IVR75 JFN75 JPJ75 JZF75 KJB75 KSX75 LCT75 LMP75 LWL75 MGH75 MQD75 MZZ75 NJV75 NTR75 ODN75 ONJ75 OXF75 PHB75 PQX75 QAT75 QKP75 QUL75 REH75 ROD75 RXZ75 SHV75 SRR75 TBN75 TLJ75 TVF75 UFB75 UOX75 UYT75 VIP75 VSL75 WCH75 WMD75 WVZ75"/>
    <dataValidation allowBlank="1" showInputMessage="1" showErrorMessage="1" promptTitle="High Impact" prompt="The impact of this risk is high._x000a__x000a_Delay of 6 to 9 months_x000a__x000a__x000a_" sqref="Q12 JM12 TI12 ADE12 ANA12 AWW12 BGS12 BQO12 CAK12 CKG12 CUC12 DDY12 DNU12 DXQ12 EHM12 ERI12 FBE12 FLA12 FUW12 GES12 GOO12 GYK12 HIG12 HSC12 IBY12 ILU12 IVQ12 JFM12 JPI12 JZE12 KJA12 KSW12 LCS12 LMO12 LWK12 MGG12 MQC12 MZY12 NJU12 NTQ12 ODM12 ONI12 OXE12 PHA12 PQW12 QAS12 QKO12 QUK12 REG12 ROC12 RXY12 SHU12 SRQ12 TBM12 TLI12 TVE12 UFA12 UOW12 UYS12 VIO12 VSK12 WCG12 WMC12 WVY12 Q19 JM19 TI19 ADE19 ANA19 AWW19 BGS19 BQO19 CAK19 CKG19 CUC19 DDY19 DNU19 DXQ19 EHM19 ERI19 FBE19 FLA19 FUW19 GES19 GOO19 GYK19 HIG19 HSC19 IBY19 ILU19 IVQ19 JFM19 JPI19 JZE19 KJA19 KSW19 LCS19 LMO19 LWK19 MGG19 MQC19 MZY19 NJU19 NTQ19 ODM19 ONI19 OXE19 PHA19 PQW19 QAS19 QKO19 QUK19 REG19 ROC19 RXY19 SHU19 SRQ19 TBM19 TLI19 TVE19 UFA19 UOW19 UYS19 VIO19 VSK19 WCG19 WMC19 WVY19 Q26 JM26 TI26 ADE26 ANA26 AWW26 BGS26 BQO26 CAK26 CKG26 CUC26 DDY26 DNU26 DXQ26 EHM26 ERI26 FBE26 FLA26 FUW26 GES26 GOO26 GYK26 HIG26 HSC26 IBY26 ILU26 IVQ26 JFM26 JPI26 JZE26 KJA26 KSW26 LCS26 LMO26 LWK26 MGG26 MQC26 MZY26 NJU26 NTQ26 ODM26 ONI26 OXE26 PHA26 PQW26 QAS26 QKO26 QUK26 REG26 ROC26 RXY26 SHU26 SRQ26 TBM26 TLI26 TVE26 UFA26 UOW26 UYS26 VIO26 VSK26 WCG26 WMC26 WVY26 Q33 JM33 TI33 ADE33 ANA33 AWW33 BGS33 BQO33 CAK33 CKG33 CUC33 DDY33 DNU33 DXQ33 EHM33 ERI33 FBE33 FLA33 FUW33 GES33 GOO33 GYK33 HIG33 HSC33 IBY33 ILU33 IVQ33 JFM33 JPI33 JZE33 KJA33 KSW33 LCS33 LMO33 LWK33 MGG33 MQC33 MZY33 NJU33 NTQ33 ODM33 ONI33 OXE33 PHA33 PQW33 QAS33 QKO33 QUK33 REG33 ROC33 RXY33 SHU33 SRQ33 TBM33 TLI33 TVE33 UFA33 UOW33 UYS33 VIO33 VSK33 WCG33 WMC33 WVY33 Q40 JM40 TI40 ADE40 ANA40 AWW40 BGS40 BQO40 CAK40 CKG40 CUC40 DDY40 DNU40 DXQ40 EHM40 ERI40 FBE40 FLA40 FUW40 GES40 GOO40 GYK40 HIG40 HSC40 IBY40 ILU40 IVQ40 JFM40 JPI40 JZE40 KJA40 KSW40 LCS40 LMO40 LWK40 MGG40 MQC40 MZY40 NJU40 NTQ40 ODM40 ONI40 OXE40 PHA40 PQW40 QAS40 QKO40 QUK40 REG40 ROC40 RXY40 SHU40 SRQ40 TBM40 TLI40 TVE40 UFA40 UOW40 UYS40 VIO40 VSK40 WCG40 WMC40 WVY40 Q47 JM47 TI47 ADE47 ANA47 AWW47 BGS47 BQO47 CAK47 CKG47 CUC47 DDY47 DNU47 DXQ47 EHM47 ERI47 FBE47 FLA47 FUW47 GES47 GOO47 GYK47 HIG47 HSC47 IBY47 ILU47 IVQ47 JFM47 JPI47 JZE47 KJA47 KSW47 LCS47 LMO47 LWK47 MGG47 MQC47 MZY47 NJU47 NTQ47 ODM47 ONI47 OXE47 PHA47 PQW47 QAS47 QKO47 QUK47 REG47 ROC47 RXY47 SHU47 SRQ47 TBM47 TLI47 TVE47 UFA47 UOW47 UYS47 VIO47 VSK47 WCG47 WMC47 WVY47 Q54 JM54 TI54 ADE54 ANA54 AWW54 BGS54 BQO54 CAK54 CKG54 CUC54 DDY54 DNU54 DXQ54 EHM54 ERI54 FBE54 FLA54 FUW54 GES54 GOO54 GYK54 HIG54 HSC54 IBY54 ILU54 IVQ54 JFM54 JPI54 JZE54 KJA54 KSW54 LCS54 LMO54 LWK54 MGG54 MQC54 MZY54 NJU54 NTQ54 ODM54 ONI54 OXE54 PHA54 PQW54 QAS54 QKO54 QUK54 REG54 ROC54 RXY54 SHU54 SRQ54 TBM54 TLI54 TVE54 UFA54 UOW54 UYS54 VIO54 VSK54 WCG54 WMC54 WVY54 Q61 JM61 TI61 ADE61 ANA61 AWW61 BGS61 BQO61 CAK61 CKG61 CUC61 DDY61 DNU61 DXQ61 EHM61 ERI61 FBE61 FLA61 FUW61 GES61 GOO61 GYK61 HIG61 HSC61 IBY61 ILU61 IVQ61 JFM61 JPI61 JZE61 KJA61 KSW61 LCS61 LMO61 LWK61 MGG61 MQC61 MZY61 NJU61 NTQ61 ODM61 ONI61 OXE61 PHA61 PQW61 QAS61 QKO61 QUK61 REG61 ROC61 RXY61 SHU61 SRQ61 TBM61 TLI61 TVE61 UFA61 UOW61 UYS61 VIO61 VSK61 WCG61 WMC61 WVY61 Q68 JM68 TI68 ADE68 ANA68 AWW68 BGS68 BQO68 CAK68 CKG68 CUC68 DDY68 DNU68 DXQ68 EHM68 ERI68 FBE68 FLA68 FUW68 GES68 GOO68 GYK68 HIG68 HSC68 IBY68 ILU68 IVQ68 JFM68 JPI68 JZE68 KJA68 KSW68 LCS68 LMO68 LWK68 MGG68 MQC68 MZY68 NJU68 NTQ68 ODM68 ONI68 OXE68 PHA68 PQW68 QAS68 QKO68 QUK68 REG68 ROC68 RXY68 SHU68 SRQ68 TBM68 TLI68 TVE68 UFA68 UOW68 UYS68 VIO68 VSK68 WCG68 WMC68 WVY68 Q75 JM75 TI75 ADE75 ANA75 AWW75 BGS75 BQO75 CAK75 CKG75 CUC75 DDY75 DNU75 DXQ75 EHM75 ERI75 FBE75 FLA75 FUW75 GES75 GOO75 GYK75 HIG75 HSC75 IBY75 ILU75 IVQ75 JFM75 JPI75 JZE75 KJA75 KSW75 LCS75 LMO75 LWK75 MGG75 MQC75 MZY75 NJU75 NTQ75 ODM75 ONI75 OXE75 PHA75 PQW75 QAS75 QKO75 QUK75 REG75 ROC75 RXY75 SHU75 SRQ75 TBM75 TLI75 TVE75 UFA75 UOW75 UYS75 VIO75 VSK75 WCG75 WMC75 WVY75"/>
    <dataValidation allowBlank="1" showInputMessage="1" showErrorMessage="1" promptTitle="Medium impact" prompt="The impact of this risk is medium._x000a__x000a_Delay of 3 to 6 months_x000a_" sqref="P12 JL12 TH12 ADD12 AMZ12 AWV12 BGR12 BQN12 CAJ12 CKF12 CUB12 DDX12 DNT12 DXP12 EHL12 ERH12 FBD12 FKZ12 FUV12 GER12 GON12 GYJ12 HIF12 HSB12 IBX12 ILT12 IVP12 JFL12 JPH12 JZD12 KIZ12 KSV12 LCR12 LMN12 LWJ12 MGF12 MQB12 MZX12 NJT12 NTP12 ODL12 ONH12 OXD12 PGZ12 PQV12 QAR12 QKN12 QUJ12 REF12 ROB12 RXX12 SHT12 SRP12 TBL12 TLH12 TVD12 UEZ12 UOV12 UYR12 VIN12 VSJ12 WCF12 WMB12 WVX12 P19 JL19 TH19 ADD19 AMZ19 AWV19 BGR19 BQN19 CAJ19 CKF19 CUB19 DDX19 DNT19 DXP19 EHL19 ERH19 FBD19 FKZ19 FUV19 GER19 GON19 GYJ19 HIF19 HSB19 IBX19 ILT19 IVP19 JFL19 JPH19 JZD19 KIZ19 KSV19 LCR19 LMN19 LWJ19 MGF19 MQB19 MZX19 NJT19 NTP19 ODL19 ONH19 OXD19 PGZ19 PQV19 QAR19 QKN19 QUJ19 REF19 ROB19 RXX19 SHT19 SRP19 TBL19 TLH19 TVD19 UEZ19 UOV19 UYR19 VIN19 VSJ19 WCF19 WMB19 WVX19 P26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33 JL33 TH33 ADD33 AMZ33 AWV33 BGR33 BQN33 CAJ33 CKF33 CUB33 DDX33 DNT33 DXP33 EHL33 ERH33 FBD33 FKZ33 FUV33 GER33 GON33 GYJ33 HIF33 HSB33 IBX33 ILT33 IVP33 JFL33 JPH33 JZD33 KIZ33 KSV33 LCR33 LMN33 LWJ33 MGF33 MQB33 MZX33 NJT33 NTP33 ODL33 ONH33 OXD33 PGZ33 PQV33 QAR33 QKN33 QUJ33 REF33 ROB33 RXX33 SHT33 SRP33 TBL33 TLH33 TVD33 UEZ33 UOV33 UYR33 VIN33 VSJ33 WCF33 WMB33 WVX33 P40 JL40 TH40 ADD40 AMZ40 AWV40 BGR40 BQN40 CAJ40 CKF40 CUB40 DDX40 DNT40 DXP40 EHL40 ERH40 FBD40 FKZ40 FUV40 GER40 GON40 GYJ40 HIF40 HSB40 IBX40 ILT40 IVP40 JFL40 JPH40 JZD40 KIZ40 KSV40 LCR40 LMN40 LWJ40 MGF40 MQB40 MZX40 NJT40 NTP40 ODL40 ONH40 OXD40 PGZ40 PQV40 QAR40 QKN40 QUJ40 REF40 ROB40 RXX40 SHT40 SRP40 TBL40 TLH40 TVD40 UEZ40 UOV40 UYR40 VIN40 VSJ40 WCF40 WMB40 WVX40 P47 JL47 TH47 ADD47 AMZ47 AWV47 BGR47 BQN47 CAJ47 CKF47 CUB47 DDX47 DNT47 DXP47 EHL47 ERH47 FBD47 FKZ47 FUV47 GER47 GON47 GYJ47 HIF47 HSB47 IBX47 ILT47 IVP47 JFL47 JPH47 JZD47 KIZ47 KSV47 LCR47 LMN47 LWJ47 MGF47 MQB47 MZX47 NJT47 NTP47 ODL47 ONH47 OXD47 PGZ47 PQV47 QAR47 QKN47 QUJ47 REF47 ROB47 RXX47 SHT47 SRP47 TBL47 TLH47 TVD47 UEZ47 UOV47 UYR47 VIN47 VSJ47 WCF47 WMB47 WVX47 P54 JL54 TH54 ADD54 AMZ54 AWV54 BGR54 BQN54 CAJ54 CKF54 CUB54 DDX54 DNT54 DXP54 EHL54 ERH54 FBD54 FKZ54 FUV54 GER54 GON54 GYJ54 HIF54 HSB54 IBX54 ILT54 IVP54 JFL54 JPH54 JZD54 KIZ54 KSV54 LCR54 LMN54 LWJ54 MGF54 MQB54 MZX54 NJT54 NTP54 ODL54 ONH54 OXD54 PGZ54 PQV54 QAR54 QKN54 QUJ54 REF54 ROB54 RXX54 SHT54 SRP54 TBL54 TLH54 TVD54 UEZ54 UOV54 UYR54 VIN54 VSJ54 WCF54 WMB54 WVX54 P61 JL61 TH61 ADD61 AMZ61 AWV61 BGR61 BQN61 CAJ61 CKF61 CUB61 DDX61 DNT61 DXP61 EHL61 ERH61 FBD61 FKZ61 FUV61 GER61 GON61 GYJ61 HIF61 HSB61 IBX61 ILT61 IVP61 JFL61 JPH61 JZD61 KIZ61 KSV61 LCR61 LMN61 LWJ61 MGF61 MQB61 MZX61 NJT61 NTP61 ODL61 ONH61 OXD61 PGZ61 PQV61 QAR61 QKN61 QUJ61 REF61 ROB61 RXX61 SHT61 SRP61 TBL61 TLH61 TVD61 UEZ61 UOV61 UYR61 VIN61 VSJ61 WCF61 WMB61 WVX61 P68 JL68 TH68 ADD68 AMZ68 AWV68 BGR68 BQN68 CAJ68 CKF68 CUB68 DDX68 DNT68 DXP68 EHL68 ERH68 FBD68 FKZ68 FUV68 GER68 GON68 GYJ68 HIF68 HSB68 IBX68 ILT68 IVP68 JFL68 JPH68 JZD68 KIZ68 KSV68 LCR68 LMN68 LWJ68 MGF68 MQB68 MZX68 NJT68 NTP68 ODL68 ONH68 OXD68 PGZ68 PQV68 QAR68 QKN68 QUJ68 REF68 ROB68 RXX68 SHT68 SRP68 TBL68 TLH68 TVD68 UEZ68 UOV68 UYR68 VIN68 VSJ68 WCF68 WMB68 WVX68 P75 JL75 TH75 ADD75 AMZ75 AWV75 BGR75 BQN75 CAJ75 CKF75 CUB75 DDX75 DNT75 DXP75 EHL75 ERH75 FBD75 FKZ75 FUV75 GER75 GON75 GYJ75 HIF75 HSB75 IBX75 ILT75 IVP75 JFL75 JPH75 JZD75 KIZ75 KSV75 LCR75 LMN75 LWJ75 MGF75 MQB75 MZX75 NJT75 NTP75 ODL75 ONH75 OXD75 PGZ75 PQV75 QAR75 QKN75 QUJ75 REF75 ROB75 RXX75 SHT75 SRP75 TBL75 TLH75 TVD75 UEZ75 UOV75 UYR75 VIN75 VSJ75 WCF75 WMB75 WVX75"/>
    <dataValidation allowBlank="1" showInputMessage="1" showErrorMessage="1" promptTitle="Low Impact" prompt="Impact of this risk is low._x000a__x000a_Less than 3 month delay" sqref="O12 JK12 TG12 ADC12 AMY12 AWU12 BGQ12 BQM12 CAI12 CKE12 CUA12 DDW12 DNS12 DXO12 EHK12 ERG12 FBC12 FKY12 FUU12 GEQ12 GOM12 GYI12 HIE12 HSA12 IBW12 ILS12 IVO12 JFK12 JPG12 JZC12 KIY12 KSU12 LCQ12 LMM12 LWI12 MGE12 MQA12 MZW12 NJS12 NTO12 ODK12 ONG12 OXC12 PGY12 PQU12 QAQ12 QKM12 QUI12 REE12 ROA12 RXW12 SHS12 SRO12 TBK12 TLG12 TVC12 UEY12 UOU12 UYQ12 VIM12 VSI12 WCE12 WMA12 WVW12 O19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O26 JK26 TG26 ADC26 AMY26 AWU26 BGQ26 BQM26 CAI26 CKE26 CUA26 DDW26 DNS26 DXO26 EHK26 ERG26 FBC26 FKY26 FUU26 GEQ26 GOM26 GYI26 HIE26 HSA26 IBW26 ILS26 IVO26 JFK26 JPG26 JZC26 KIY26 KSU26 LCQ26 LMM26 LWI26 MGE26 MQA26 MZW26 NJS26 NTO26 ODK26 ONG26 OXC26 PGY26 PQU26 QAQ26 QKM26 QUI26 REE26 ROA26 RXW26 SHS26 SRO26 TBK26 TLG26 TVC26 UEY26 UOU26 UYQ26 VIM26 VSI26 WCE26 WMA26 WVW26 O33 JK33 TG33 ADC33 AMY33 AWU33 BGQ33 BQM33 CAI33 CKE33 CUA33 DDW33 DNS33 DXO33 EHK33 ERG33 FBC33 FKY33 FUU33 GEQ33 GOM33 GYI33 HIE33 HSA33 IBW33 ILS33 IVO33 JFK33 JPG33 JZC33 KIY33 KSU33 LCQ33 LMM33 LWI33 MGE33 MQA33 MZW33 NJS33 NTO33 ODK33 ONG33 OXC33 PGY33 PQU33 QAQ33 QKM33 QUI33 REE33 ROA33 RXW33 SHS33 SRO33 TBK33 TLG33 TVC33 UEY33 UOU33 UYQ33 VIM33 VSI33 WCE33 WMA33 WVW33 O40 JK40 TG40 ADC40 AMY40 AWU40 BGQ40 BQM40 CAI40 CKE40 CUA40 DDW40 DNS40 DXO40 EHK40 ERG40 FBC40 FKY40 FUU40 GEQ40 GOM40 GYI40 HIE40 HSA40 IBW40 ILS40 IVO40 JFK40 JPG40 JZC40 KIY40 KSU40 LCQ40 LMM40 LWI40 MGE40 MQA40 MZW40 NJS40 NTO40 ODK40 ONG40 OXC40 PGY40 PQU40 QAQ40 QKM40 QUI40 REE40 ROA40 RXW40 SHS40 SRO40 TBK40 TLG40 TVC40 UEY40 UOU40 UYQ40 VIM40 VSI40 WCE40 WMA40 WVW40 O47 JK47 TG47 ADC47 AMY47 AWU47 BGQ47 BQM47 CAI47 CKE47 CUA47 DDW47 DNS47 DXO47 EHK47 ERG47 FBC47 FKY47 FUU47 GEQ47 GOM47 GYI47 HIE47 HSA47 IBW47 ILS47 IVO47 JFK47 JPG47 JZC47 KIY47 KSU47 LCQ47 LMM47 LWI47 MGE47 MQA47 MZW47 NJS47 NTO47 ODK47 ONG47 OXC47 PGY47 PQU47 QAQ47 QKM47 QUI47 REE47 ROA47 RXW47 SHS47 SRO47 TBK47 TLG47 TVC47 UEY47 UOU47 UYQ47 VIM47 VSI47 WCE47 WMA47 WVW47 O54 JK54 TG54 ADC54 AMY54 AWU54 BGQ54 BQM54 CAI54 CKE54 CUA54 DDW54 DNS54 DXO54 EHK54 ERG54 FBC54 FKY54 FUU54 GEQ54 GOM54 GYI54 HIE54 HSA54 IBW54 ILS54 IVO54 JFK54 JPG54 JZC54 KIY54 KSU54 LCQ54 LMM54 LWI54 MGE54 MQA54 MZW54 NJS54 NTO54 ODK54 ONG54 OXC54 PGY54 PQU54 QAQ54 QKM54 QUI54 REE54 ROA54 RXW54 SHS54 SRO54 TBK54 TLG54 TVC54 UEY54 UOU54 UYQ54 VIM54 VSI54 WCE54 WMA54 WVW54 O61 JK61 TG61 ADC61 AMY61 AWU61 BGQ61 BQM61 CAI61 CKE61 CUA61 DDW61 DNS61 DXO61 EHK61 ERG61 FBC61 FKY61 FUU61 GEQ61 GOM61 GYI61 HIE61 HSA61 IBW61 ILS61 IVO61 JFK61 JPG61 JZC61 KIY61 KSU61 LCQ61 LMM61 LWI61 MGE61 MQA61 MZW61 NJS61 NTO61 ODK61 ONG61 OXC61 PGY61 PQU61 QAQ61 QKM61 QUI61 REE61 ROA61 RXW61 SHS61 SRO61 TBK61 TLG61 TVC61 UEY61 UOU61 UYQ61 VIM61 VSI61 WCE61 WMA61 WVW61 O68 JK68 TG68 ADC68 AMY68 AWU68 BGQ68 BQM68 CAI68 CKE68 CUA68 DDW68 DNS68 DXO68 EHK68 ERG68 FBC68 FKY68 FUU68 GEQ68 GOM68 GYI68 HIE68 HSA68 IBW68 ILS68 IVO68 JFK68 JPG68 JZC68 KIY68 KSU68 LCQ68 LMM68 LWI68 MGE68 MQA68 MZW68 NJS68 NTO68 ODK68 ONG68 OXC68 PGY68 PQU68 QAQ68 QKM68 QUI68 REE68 ROA68 RXW68 SHS68 SRO68 TBK68 TLG68 TVC68 UEY68 UOU68 UYQ68 VIM68 VSI68 WCE68 WMA68 WVW68 O75 JK75 TG75 ADC75 AMY75 AWU75 BGQ75 BQM75 CAI75 CKE75 CUA75 DDW75 DNS75 DXO75 EHK75 ERG75 FBC75 FKY75 FUU75 GEQ75 GOM75 GYI75 HIE75 HSA75 IBW75 ILS75 IVO75 JFK75 JPG75 JZC75 KIY75 KSU75 LCQ75 LMM75 LWI75 MGE75 MQA75 MZW75 NJS75 NTO75 ODK75 ONG75 OXC75 PGY75 PQU75 QAQ75 QKM75 QUI75 REE75 ROA75 RXW75 SHS75 SRO75 TBK75 TLG75 TVC75 UEY75 UOU75 UYQ75 VIM75 VSI75 WCE75 WMA75 WVW75"/>
    <dataValidation allowBlank="1" showInputMessage="1" showErrorMessage="1" promptTitle="Very Low Impact" prompt="Impact of this risk is very low_x000a__x000a_Minimal schedule impact_x000a__x000a_ " sqref="N12 JJ12 TF12 ADB12 AMX12 AWT12 BGP12 BQL12 CAH12 CKD12 CTZ12 DDV12 DNR12 DXN12 EHJ12 ERF12 FBB12 FKX12 FUT12 GEP12 GOL12 GYH12 HID12 HRZ12 IBV12 ILR12 IVN12 JFJ12 JPF12 JZB12 KIX12 KST12 LCP12 LML12 LWH12 MGD12 MPZ12 MZV12 NJR12 NTN12 ODJ12 ONF12 OXB12 PGX12 PQT12 QAP12 QKL12 QUH12 RED12 RNZ12 RXV12 SHR12 SRN12 TBJ12 TLF12 TVB12 UEX12 UOT12 UYP12 VIL12 VSH12 WCD12 WLZ12 WVV12 N19 JJ19 TF19 ADB19 AMX19 AWT19 BGP19 BQL19 CAH19 CKD19 CTZ19 DDV19 DNR19 DXN19 EHJ19 ERF19 FBB19 FKX19 FUT19 GEP19 GOL19 GYH19 HID19 HRZ19 IBV19 ILR19 IVN19 JFJ19 JPF19 JZB19 KIX19 KST19 LCP19 LML19 LWH19 MGD19 MPZ19 MZV19 NJR19 NTN19 ODJ19 ONF19 OXB19 PGX19 PQT19 QAP19 QKL19 QUH19 RED19 RNZ19 RXV19 SHR19 SRN19 TBJ19 TLF19 TVB19 UEX19 UOT19 UYP19 VIL19 VSH19 WCD19 WLZ19 WVV19 N26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N33 JJ33 TF33 ADB33 AMX33 AWT33 BGP33 BQL33 CAH33 CKD33 CTZ33 DDV33 DNR33 DXN33 EHJ33 ERF33 FBB33 FKX33 FUT33 GEP33 GOL33 GYH33 HID33 HRZ33 IBV33 ILR33 IVN33 JFJ33 JPF33 JZB33 KIX33 KST33 LCP33 LML33 LWH33 MGD33 MPZ33 MZV33 NJR33 NTN33 ODJ33 ONF33 OXB33 PGX33 PQT33 QAP33 QKL33 QUH33 RED33 RNZ33 RXV33 SHR33 SRN33 TBJ33 TLF33 TVB33 UEX33 UOT33 UYP33 VIL33 VSH33 WCD33 WLZ33 WVV33 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N47 JJ47 TF47 ADB47 AMX47 AWT47 BGP47 BQL47 CAH47 CKD47 CTZ47 DDV47 DNR47 DXN47 EHJ47 ERF47 FBB47 FKX47 FUT47 GEP47 GOL47 GYH47 HID47 HRZ47 IBV47 ILR47 IVN47 JFJ47 JPF47 JZB47 KIX47 KST47 LCP47 LML47 LWH47 MGD47 MPZ47 MZV47 NJR47 NTN47 ODJ47 ONF47 OXB47 PGX47 PQT47 QAP47 QKL47 QUH47 RED47 RNZ47 RXV47 SHR47 SRN47 TBJ47 TLF47 TVB47 UEX47 UOT47 UYP47 VIL47 VSH47 WCD47 WLZ47 WVV47 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N68 JJ68 TF68 ADB68 AMX68 AWT68 BGP68 BQL68 CAH68 CKD68 CTZ68 DDV68 DNR68 DXN68 EHJ68 ERF68 FBB68 FKX68 FUT68 GEP68 GOL68 GYH68 HID68 HRZ68 IBV68 ILR68 IVN68 JFJ68 JPF68 JZB68 KIX68 KST68 LCP68 LML68 LWH68 MGD68 MPZ68 MZV68 NJR68 NTN68 ODJ68 ONF68 OXB68 PGX68 PQT68 QAP68 QKL68 QUH68 RED68 RNZ68 RXV68 SHR68 SRN68 TBJ68 TLF68 TVB68 UEX68 UOT68 UYP68 VIL68 VSH68 WCD68 WLZ68 WVV68 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dataValidation allowBlank="1" showInputMessage="1" showErrorMessage="1" promptTitle="Medium Probability" prompt="Probability that this risk will occur is medium.  Percentage assigned to the medium rate is 50%." sqref="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16 JI16 TE16 ADA16 AMW16 AWS16 BGO16 BQK16 CAG16 CKC16 CTY16 DDU16 DNQ16 DXM16 EHI16 ERE16 FBA16 FKW16 FUS16 GEO16 GOK16 GYG16 HIC16 HRY16 IBU16 ILQ16 IVM16 JFI16 JPE16 JZA16 KIW16 KSS16 LCO16 LMK16 LWG16 MGC16 MPY16 MZU16 NJQ16 NTM16 ODI16 ONE16 OXA16 PGW16 PQS16 QAO16 QKK16 QUG16 REC16 RNY16 RXU16 SHQ16 SRM16 TBI16 TLE16 TVA16 UEW16 UOS16 UYO16 VIK16 VSG16 WCC16 WLY16 WVU16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M30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M37 JI37 TE37 ADA37 AMW37 AWS37 BGO37 BQK37 CAG37 CKC37 CTY37 DDU37 DNQ37 DXM37 EHI37 ERE37 FBA37 FKW37 FUS37 GEO37 GOK37 GYG37 HIC37 HRY37 IBU37 ILQ37 IVM37 JFI37 JPE37 JZA37 KIW37 KSS37 LCO37 LMK37 LWG37 MGC37 MPY37 MZU37 NJQ37 NTM37 ODI37 ONE37 OXA37 PGW37 PQS37 QAO37 QKK37 QUG37 REC37 RNY37 RXU37 SHQ37 SRM37 TBI37 TLE37 TVA37 UEW37 UOS37 UYO37 VIK37 VSG37 WCC37 WLY37 WVU37 M44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M51 JI51 TE51 ADA51 AMW51 AWS51 BGO51 BQK51 CAG51 CKC51 CTY51 DDU51 DNQ51 DXM51 EHI51 ERE51 FBA51 FKW51 FUS51 GEO51 GOK51 GYG51 HIC51 HRY51 IBU51 ILQ51 IVM51 JFI51 JPE51 JZA51 KIW51 KSS51 LCO51 LMK51 LWG51 MGC51 MPY51 MZU51 NJQ51 NTM51 ODI51 ONE51 OXA51 PGW51 PQS51 QAO51 QKK51 QUG51 REC51 RNY51 RXU51 SHQ51 SRM51 TBI51 TLE51 TVA51 UEW51 UOS51 UYO51 VIK51 VSG51 WCC51 WLY51 WVU51 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M65 JI65 TE65 ADA65 AMW65 AWS65 BGO65 BQK65 CAG65 CKC65 CTY65 DDU65 DNQ65 DXM65 EHI65 ERE65 FBA65 FKW65 FUS65 GEO65 GOK65 GYG65 HIC65 HRY65 IBU65 ILQ65 IVM65 JFI65 JPE65 JZA65 KIW65 KSS65 LCO65 LMK65 LWG65 MGC65 MPY65 MZU65 NJQ65 NTM65 ODI65 ONE65 OXA65 PGW65 PQS65 QAO65 QKK65 QUG65 REC65 RNY65 RXU65 SHQ65 SRM65 TBI65 TLE65 TVA65 UEW65 UOS65 UYO65 VIK65 VSG65 WCC65 WLY65 WVU65 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dataValidation allowBlank="1" showErrorMessage="1" promptTitle="Impact" prompt="The severity of the risk's effect on the project objectives" sqref="L13:M13 JH13:JI13 TD13:TE13 ACZ13:ADA13 AMV13:AMW13 AWR13:AWS13 BGN13:BGO13 BQJ13:BQK13 CAF13:CAG13 CKB13:CKC13 CTX13:CTY13 DDT13:DDU13 DNP13:DNQ13 DXL13:DXM13 EHH13:EHI13 ERD13:ERE13 FAZ13:FBA13 FKV13:FKW13 FUR13:FUS13 GEN13:GEO13 GOJ13:GOK13 GYF13:GYG13 HIB13:HIC13 HRX13:HRY13 IBT13:IBU13 ILP13:ILQ13 IVL13:IVM13 JFH13:JFI13 JPD13:JPE13 JYZ13:JZA13 KIV13:KIW13 KSR13:KSS13 LCN13:LCO13 LMJ13:LMK13 LWF13:LWG13 MGB13:MGC13 MPX13:MPY13 MZT13:MZU13 NJP13:NJQ13 NTL13:NTM13 ODH13:ODI13 OND13:ONE13 OWZ13:OXA13 PGV13:PGW13 PQR13:PQS13 QAN13:QAO13 QKJ13:QKK13 QUF13:QUG13 REB13:REC13 RNX13:RNY13 RXT13:RXU13 SHP13:SHQ13 SRL13:SRM13 TBH13:TBI13 TLD13:TLE13 TUZ13:TVA13 UEV13:UEW13 UOR13:UOS13 UYN13:UYO13 VIJ13:VIK13 VSF13:VSG13 WCB13:WCC13 WLX13:WLY13 WVT13:WVU13 L20:M20 JH20:JI20 TD20:TE20 ACZ20:ADA20 AMV20:AMW20 AWR20:AWS20 BGN20:BGO20 BQJ20:BQK20 CAF20:CAG20 CKB20:CKC20 CTX20:CTY20 DDT20:DDU20 DNP20:DNQ20 DXL20:DXM20 EHH20:EHI20 ERD20:ERE20 FAZ20:FBA20 FKV20:FKW20 FUR20:FUS20 GEN20:GEO20 GOJ20:GOK20 GYF20:GYG20 HIB20:HIC20 HRX20:HRY20 IBT20:IBU20 ILP20:ILQ20 IVL20:IVM20 JFH20:JFI20 JPD20:JPE20 JYZ20:JZA20 KIV20:KIW20 KSR20:KSS20 LCN20:LCO20 LMJ20:LMK20 LWF20:LWG20 MGB20:MGC20 MPX20:MPY20 MZT20:MZU20 NJP20:NJQ20 NTL20:NTM20 ODH20:ODI20 OND20:ONE20 OWZ20:OXA20 PGV20:PGW20 PQR20:PQS20 QAN20:QAO20 QKJ20:QKK20 QUF20:QUG20 REB20:REC20 RNX20:RNY20 RXT20:RXU20 SHP20:SHQ20 SRL20:SRM20 TBH20:TBI20 TLD20:TLE20 TUZ20:TVA20 UEV20:UEW20 UOR20:UOS20 UYN20:UYO20 VIJ20:VIK20 VSF20:VSG20 WCB20:WCC20 WLX20:WLY20 WVT20:WVU20 L27:M27 JH27:JI27 TD27:TE27 ACZ27:ADA27 AMV27:AMW27 AWR27:AWS27 BGN27:BGO27 BQJ27:BQK27 CAF27:CAG27 CKB27:CKC27 CTX27:CTY27 DDT27:DDU27 DNP27:DNQ27 DXL27:DXM27 EHH27:EHI27 ERD27:ERE27 FAZ27:FBA27 FKV27:FKW27 FUR27:FUS27 GEN27:GEO27 GOJ27:GOK27 GYF27:GYG27 HIB27:HIC27 HRX27:HRY27 IBT27:IBU27 ILP27:ILQ27 IVL27:IVM27 JFH27:JFI27 JPD27:JPE27 JYZ27:JZA27 KIV27:KIW27 KSR27:KSS27 LCN27:LCO27 LMJ27:LMK27 LWF27:LWG27 MGB27:MGC27 MPX27:MPY27 MZT27:MZU27 NJP27:NJQ27 NTL27:NTM27 ODH27:ODI27 OND27:ONE27 OWZ27:OXA27 PGV27:PGW27 PQR27:PQS27 QAN27:QAO27 QKJ27:QKK27 QUF27:QUG27 REB27:REC27 RNX27:RNY27 RXT27:RXU27 SHP27:SHQ27 SRL27:SRM27 TBH27:TBI27 TLD27:TLE27 TUZ27:TVA27 UEV27:UEW27 UOR27:UOS27 UYN27:UYO27 VIJ27:VIK27 VSF27:VSG27 WCB27:WCC27 WLX27:WLY27 WVT27:WVU27 L34:M34 JH34:JI34 TD34:TE34 ACZ34:ADA34 AMV34:AMW34 AWR34:AWS34 BGN34:BGO34 BQJ34:BQK34 CAF34:CAG34 CKB34:CKC34 CTX34:CTY34 DDT34:DDU34 DNP34:DNQ34 DXL34:DXM34 EHH34:EHI34 ERD34:ERE34 FAZ34:FBA34 FKV34:FKW34 FUR34:FUS34 GEN34:GEO34 GOJ34:GOK34 GYF34:GYG34 HIB34:HIC34 HRX34:HRY34 IBT34:IBU34 ILP34:ILQ34 IVL34:IVM34 JFH34:JFI34 JPD34:JPE34 JYZ34:JZA34 KIV34:KIW34 KSR34:KSS34 LCN34:LCO34 LMJ34:LMK34 LWF34:LWG34 MGB34:MGC34 MPX34:MPY34 MZT34:MZU34 NJP34:NJQ34 NTL34:NTM34 ODH34:ODI34 OND34:ONE34 OWZ34:OXA34 PGV34:PGW34 PQR34:PQS34 QAN34:QAO34 QKJ34:QKK34 QUF34:QUG34 REB34:REC34 RNX34:RNY34 RXT34:RXU34 SHP34:SHQ34 SRL34:SRM34 TBH34:TBI34 TLD34:TLE34 TUZ34:TVA34 UEV34:UEW34 UOR34:UOS34 UYN34:UYO34 VIJ34:VIK34 VSF34:VSG34 WCB34:WCC34 WLX34:WLY34 WVT34:WVU34 L41:M41 JH41:JI41 TD41:TE41 ACZ41:ADA41 AMV41:AMW41 AWR41:AWS41 BGN41:BGO41 BQJ41:BQK41 CAF41:CAG41 CKB41:CKC41 CTX41:CTY41 DDT41:DDU41 DNP41:DNQ41 DXL41:DXM41 EHH41:EHI41 ERD41:ERE41 FAZ41:FBA41 FKV41:FKW41 FUR41:FUS41 GEN41:GEO41 GOJ41:GOK41 GYF41:GYG41 HIB41:HIC41 HRX41:HRY41 IBT41:IBU41 ILP41:ILQ41 IVL41:IVM41 JFH41:JFI41 JPD41:JPE41 JYZ41:JZA41 KIV41:KIW41 KSR41:KSS41 LCN41:LCO41 LMJ41:LMK41 LWF41:LWG41 MGB41:MGC41 MPX41:MPY41 MZT41:MZU41 NJP41:NJQ41 NTL41:NTM41 ODH41:ODI41 OND41:ONE41 OWZ41:OXA41 PGV41:PGW41 PQR41:PQS41 QAN41:QAO41 QKJ41:QKK41 QUF41:QUG41 REB41:REC41 RNX41:RNY41 RXT41:RXU41 SHP41:SHQ41 SRL41:SRM41 TBH41:TBI41 TLD41:TLE41 TUZ41:TVA41 UEV41:UEW41 UOR41:UOS41 UYN41:UYO41 VIJ41:VIK41 VSF41:VSG41 WCB41:WCC41 WLX41:WLY41 WVT41:WVU41 L48:M48 JH48:JI48 TD48:TE48 ACZ48:ADA48 AMV48:AMW48 AWR48:AWS48 BGN48:BGO48 BQJ48:BQK48 CAF48:CAG48 CKB48:CKC48 CTX48:CTY48 DDT48:DDU48 DNP48:DNQ48 DXL48:DXM48 EHH48:EHI48 ERD48:ERE48 FAZ48:FBA48 FKV48:FKW48 FUR48:FUS48 GEN48:GEO48 GOJ48:GOK48 GYF48:GYG48 HIB48:HIC48 HRX48:HRY48 IBT48:IBU48 ILP48:ILQ48 IVL48:IVM48 JFH48:JFI48 JPD48:JPE48 JYZ48:JZA48 KIV48:KIW48 KSR48:KSS48 LCN48:LCO48 LMJ48:LMK48 LWF48:LWG48 MGB48:MGC48 MPX48:MPY48 MZT48:MZU48 NJP48:NJQ48 NTL48:NTM48 ODH48:ODI48 OND48:ONE48 OWZ48:OXA48 PGV48:PGW48 PQR48:PQS48 QAN48:QAO48 QKJ48:QKK48 QUF48:QUG48 REB48:REC48 RNX48:RNY48 RXT48:RXU48 SHP48:SHQ48 SRL48:SRM48 TBH48:TBI48 TLD48:TLE48 TUZ48:TVA48 UEV48:UEW48 UOR48:UOS48 UYN48:UYO48 VIJ48:VIK48 VSF48:VSG48 WCB48:WCC48 WLX48:WLY48 WVT48:WVU48 L55:M55 JH55:JI55 TD55:TE55 ACZ55:ADA55 AMV55:AMW55 AWR55:AWS55 BGN55:BGO55 BQJ55:BQK55 CAF55:CAG55 CKB55:CKC55 CTX55:CTY55 DDT55:DDU55 DNP55:DNQ55 DXL55:DXM55 EHH55:EHI55 ERD55:ERE55 FAZ55:FBA55 FKV55:FKW55 FUR55:FUS55 GEN55:GEO55 GOJ55:GOK55 GYF55:GYG55 HIB55:HIC55 HRX55:HRY55 IBT55:IBU55 ILP55:ILQ55 IVL55:IVM55 JFH55:JFI55 JPD55:JPE55 JYZ55:JZA55 KIV55:KIW55 KSR55:KSS55 LCN55:LCO55 LMJ55:LMK55 LWF55:LWG55 MGB55:MGC55 MPX55:MPY55 MZT55:MZU55 NJP55:NJQ55 NTL55:NTM55 ODH55:ODI55 OND55:ONE55 OWZ55:OXA55 PGV55:PGW55 PQR55:PQS55 QAN55:QAO55 QKJ55:QKK55 QUF55:QUG55 REB55:REC55 RNX55:RNY55 RXT55:RXU55 SHP55:SHQ55 SRL55:SRM55 TBH55:TBI55 TLD55:TLE55 TUZ55:TVA55 UEV55:UEW55 UOR55:UOS55 UYN55:UYO55 VIJ55:VIK55 VSF55:VSG55 WCB55:WCC55 WLX55:WLY55 WVT55:WVU55 L62:M62 JH62:JI62 TD62:TE62 ACZ62:ADA62 AMV62:AMW62 AWR62:AWS62 BGN62:BGO62 BQJ62:BQK62 CAF62:CAG62 CKB62:CKC62 CTX62:CTY62 DDT62:DDU62 DNP62:DNQ62 DXL62:DXM62 EHH62:EHI62 ERD62:ERE62 FAZ62:FBA62 FKV62:FKW62 FUR62:FUS62 GEN62:GEO62 GOJ62:GOK62 GYF62:GYG62 HIB62:HIC62 HRX62:HRY62 IBT62:IBU62 ILP62:ILQ62 IVL62:IVM62 JFH62:JFI62 JPD62:JPE62 JYZ62:JZA62 KIV62:KIW62 KSR62:KSS62 LCN62:LCO62 LMJ62:LMK62 LWF62:LWG62 MGB62:MGC62 MPX62:MPY62 MZT62:MZU62 NJP62:NJQ62 NTL62:NTM62 ODH62:ODI62 OND62:ONE62 OWZ62:OXA62 PGV62:PGW62 PQR62:PQS62 QAN62:QAO62 QKJ62:QKK62 QUF62:QUG62 REB62:REC62 RNX62:RNY62 RXT62:RXU62 SHP62:SHQ62 SRL62:SRM62 TBH62:TBI62 TLD62:TLE62 TUZ62:TVA62 UEV62:UEW62 UOR62:UOS62 UYN62:UYO62 VIJ62:VIK62 VSF62:VSG62 WCB62:WCC62 WLX62:WLY62 WVT62:WVU62 L69:M69 JH69:JI69 TD69:TE69 ACZ69:ADA69 AMV69:AMW69 AWR69:AWS69 BGN69:BGO69 BQJ69:BQK69 CAF69:CAG69 CKB69:CKC69 CTX69:CTY69 DDT69:DDU69 DNP69:DNQ69 DXL69:DXM69 EHH69:EHI69 ERD69:ERE69 FAZ69:FBA69 FKV69:FKW69 FUR69:FUS69 GEN69:GEO69 GOJ69:GOK69 GYF69:GYG69 HIB69:HIC69 HRX69:HRY69 IBT69:IBU69 ILP69:ILQ69 IVL69:IVM69 JFH69:JFI69 JPD69:JPE69 JYZ69:JZA69 KIV69:KIW69 KSR69:KSS69 LCN69:LCO69 LMJ69:LMK69 LWF69:LWG69 MGB69:MGC69 MPX69:MPY69 MZT69:MZU69 NJP69:NJQ69 NTL69:NTM69 ODH69:ODI69 OND69:ONE69 OWZ69:OXA69 PGV69:PGW69 PQR69:PQS69 QAN69:QAO69 QKJ69:QKK69 QUF69:QUG69 REB69:REC69 RNX69:RNY69 RXT69:RXU69 SHP69:SHQ69 SRL69:SRM69 TBH69:TBI69 TLD69:TLE69 TUZ69:TVA69 UEV69:UEW69 UOR69:UOS69 UYN69:UYO69 VIJ69:VIK69 VSF69:VSG69 WCB69:WCC69 WLX69:WLY69 WVT69:WVU69 L76:M76 JH76:JI76 TD76:TE76 ACZ76:ADA76 AMV76:AMW76 AWR76:AWS76 BGN76:BGO76 BQJ76:BQK76 CAF76:CAG76 CKB76:CKC76 CTX76:CTY76 DDT76:DDU76 DNP76:DNQ76 DXL76:DXM76 EHH76:EHI76 ERD76:ERE76 FAZ76:FBA76 FKV76:FKW76 FUR76:FUS76 GEN76:GEO76 GOJ76:GOK76 GYF76:GYG76 HIB76:HIC76 HRX76:HRY76 IBT76:IBU76 ILP76:ILQ76 IVL76:IVM76 JFH76:JFI76 JPD76:JPE76 JYZ76:JZA76 KIV76:KIW76 KSR76:KSS76 LCN76:LCO76 LMJ76:LMK76 LWF76:LWG76 MGB76:MGC76 MPX76:MPY76 MZT76:MZU76 NJP76:NJQ76 NTL76:NTM76 ODH76:ODI76 OND76:ONE76 OWZ76:OXA76 PGV76:PGW76 PQR76:PQS76 QAN76:QAO76 QKJ76:QKK76 QUF76:QUG76 REB76:REC76 RNX76:RNY76 RXT76:RXU76 SHP76:SHQ76 SRL76:SRM76 TBH76:TBI76 TLD76:TLE76 TUZ76:TVA76 UEV76:UEW76 UOR76:UOS76 UYN76:UYO76 VIJ76:VIK76 VSF76:VSG76 WCB76:WCC76 WLX76:WLY76 WVT76:WVU76"/>
    <dataValidation allowBlank="1" showInputMessage="1" showErrorMessage="1" promptTitle="Very High Probability" prompt="Probability that this risk will occur is very high.  Percentage assigned to the very high rate is 90%." sqref="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21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M28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M49 JI49 TE49 ADA49 AMW49 AWS49 BGO49 BQK49 CAG49 CKC49 CTY49 DDU49 DNQ49 DXM49 EHI49 ERE49 FBA49 FKW49 FUS49 GEO49 GOK49 GYG49 HIC49 HRY49 IBU49 ILQ49 IVM49 JFI49 JPE49 JZA49 KIW49 KSS49 LCO49 LMK49 LWG49 MGC49 MPY49 MZU49 NJQ49 NTM49 ODI49 ONE49 OXA49 PGW49 PQS49 QAO49 QKK49 QUG49 REC49 RNY49 RXU49 SHQ49 SRM49 TBI49 TLE49 TVA49 UEW49 UOS49 UYO49 VIK49 VSG49 WCC49 WLY49 WVU49 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M63 JI63 TE63 ADA63 AMW63 AWS63 BGO63 BQK63 CAG63 CKC63 CTY63 DDU63 DNQ63 DXM63 EHI63 ERE63 FBA63 FKW63 FUS63 GEO63 GOK63 GYG63 HIC63 HRY63 IBU63 ILQ63 IVM63 JFI63 JPE63 JZA63 KIW63 KSS63 LCO63 LMK63 LWG63 MGC63 MPY63 MZU63 NJQ63 NTM63 ODI63 ONE63 OXA63 PGW63 PQS63 QAO63 QKK63 QUG63 REC63 RNY63 RXU63 SHQ63 SRM63 TBI63 TLE63 TVA63 UEW63 UOS63 UYO63 VIK63 VSG63 WCC63 WLY63 WVU63 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dataValidation allowBlank="1" showInputMessage="1" showErrorMessage="1" promptTitle="High Probability" prompt="Probability that this risk will occur is high.  Percentage assigned to the high rate is 70%." sqref="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1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M22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M29 JI29 TE29 ADA29 AMW29 AWS29 BGO29 BQK29 CAG29 CKC29 CTY29 DDU29 DNQ29 DXM29 EHI29 ERE29 FBA29 FKW29 FUS29 GEO29 GOK29 GYG29 HIC29 HRY29 IBU29 ILQ29 IVM29 JFI29 JPE29 JZA29 KIW29 KSS29 LCO29 LMK29 LWG29 MGC29 MPY29 MZU29 NJQ29 NTM29 ODI29 ONE29 OXA29 PGW29 PQS29 QAO29 QKK29 QUG29 REC29 RNY29 RXU29 SHQ29 SRM29 TBI29 TLE29 TVA29 UEW29 UOS29 UYO29 VIK29 VSG29 WCC29 WLY29 WVU29 M36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M43 JI43 TE43 ADA43 AMW43 AWS43 BGO43 BQK43 CAG43 CKC43 CTY43 DDU43 DNQ43 DXM43 EHI43 ERE43 FBA43 FKW43 FUS43 GEO43 GOK43 GYG43 HIC43 HRY43 IBU43 ILQ43 IVM43 JFI43 JPE43 JZA43 KIW43 KSS43 LCO43 LMK43 LWG43 MGC43 MPY43 MZU43 NJQ43 NTM43 ODI43 ONE43 OXA43 PGW43 PQS43 QAO43 QKK43 QUG43 REC43 RNY43 RXU43 SHQ43 SRM43 TBI43 TLE43 TVA43 UEW43 UOS43 UYO43 VIK43 VSG43 WCC43 WLY43 WVU43 M5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M57 JI57 TE57 ADA57 AMW57 AWS57 BGO57 BQK57 CAG57 CKC57 CTY57 DDU57 DNQ57 DXM57 EHI57 ERE57 FBA57 FKW57 FUS57 GEO57 GOK57 GYG57 HIC57 HRY57 IBU57 ILQ57 IVM57 JFI57 JPE57 JZA57 KIW57 KSS57 LCO57 LMK57 LWG57 MGC57 MPY57 MZU57 NJQ57 NTM57 ODI57 ONE57 OXA57 PGW57 PQS57 QAO57 QKK57 QUG57 REC57 RNY57 RXU57 SHQ57 SRM57 TBI57 TLE57 TVA57 UEW57 UOS57 UYO57 VIK57 VSG57 WCC57 WLY57 WVU57 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M71 JI71 TE71 ADA71 AMW71 AWS71 BGO71 BQK71 CAG71 CKC71 CTY71 DDU71 DNQ71 DXM71 EHI71 ERE71 FBA71 FKW71 FUS71 GEO71 GOK71 GYG71 HIC71 HRY71 IBU71 ILQ71 IVM71 JFI71 JPE71 JZA71 KIW71 KSS71 LCO71 LMK71 LWG71 MGC71 MPY71 MZU71 NJQ71 NTM71 ODI71 ONE71 OXA71 PGW71 PQS71 QAO71 QKK71 QUG71 REC71 RNY71 RXU71 SHQ71 SRM71 TBI71 TLE71 TVA71 UEW71 UOS71 UYO71 VIK71 VSG71 WCC71 WLY71 WVU71"/>
    <dataValidation allowBlank="1" showInputMessage="1" showErrorMessage="1" promptTitle="Very Low Probability" prompt="Probability that this risk will occur is very low.  Percentage assigned to the very low rate is 10%." sqref="M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M18 JI18 TE18 ADA18 AMW18 AWS18 BGO18 BQK18 CAG18 CKC18 CTY18 DDU18 DNQ18 DXM18 EHI18 ERE18 FBA18 FKW18 FUS18 GEO18 GOK18 GYG18 HIC18 HRY18 IBU18 ILQ18 IVM18 JFI18 JPE18 JZA18 KIW18 KSS18 LCO18 LMK18 LWG18 MGC18 MPY18 MZU18 NJQ18 NTM18 ODI18 ONE18 OXA18 PGW18 PQS18 QAO18 QKK18 QUG18 REC18 RNY18 RXU18 SHQ18 SRM18 TBI18 TLE18 TVA18 UEW18 UOS18 UYO18 VIK18 VSG18 WCC18 WLY18 WVU18 M25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M32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M39 JI39 TE39 ADA39 AMW39 AWS39 BGO39 BQK39 CAG39 CKC39 CTY39 DDU39 DNQ39 DXM39 EHI39 ERE39 FBA39 FKW39 FUS39 GEO39 GOK39 GYG39 HIC39 HRY39 IBU39 ILQ39 IVM39 JFI39 JPE39 JZA39 KIW39 KSS39 LCO39 LMK39 LWG39 MGC39 MPY39 MZU39 NJQ39 NTM39 ODI39 ONE39 OXA39 PGW39 PQS39 QAO39 QKK39 QUG39 REC39 RNY39 RXU39 SHQ39 SRM39 TBI39 TLE39 TVA39 UEW39 UOS39 UYO39 VIK39 VSG39 WCC39 WLY39 WVU39 M46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M53 JI53 TE53 ADA53 AMW53 AWS53 BGO53 BQK53 CAG53 CKC53 CTY53 DDU53 DNQ53 DXM53 EHI53 ERE53 FBA53 FKW53 FUS53 GEO53 GOK53 GYG53 HIC53 HRY53 IBU53 ILQ53 IVM53 JFI53 JPE53 JZA53 KIW53 KSS53 LCO53 LMK53 LWG53 MGC53 MPY53 MZU53 NJQ53 NTM53 ODI53 ONE53 OXA53 PGW53 PQS53 QAO53 QKK53 QUG53 REC53 RNY53 RXU53 SHQ53 SRM53 TBI53 TLE53 TVA53 UEW53 UOS53 UYO53 VIK53 VSG53 WCC53 WLY53 WVU53 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M67 JI67 TE67 ADA67 AMW67 AWS67 BGO67 BQK67 CAG67 CKC67 CTY67 DDU67 DNQ67 DXM67 EHI67 ERE67 FBA67 FKW67 FUS67 GEO67 GOK67 GYG67 HIC67 HRY67 IBU67 ILQ67 IVM67 JFI67 JPE67 JZA67 KIW67 KSS67 LCO67 LMK67 LWG67 MGC67 MPY67 MZU67 NJQ67 NTM67 ODI67 ONE67 OXA67 PGW67 PQS67 QAO67 QKK67 QUG67 REC67 RNY67 RXU67 SHQ67 SRM67 TBI67 TLE67 TVA67 UEW67 UOS67 UYO67 VIK67 VSG67 WCC67 WLY67 WVU67 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dataValidation allowBlank="1" showInputMessage="1" showErrorMessage="1" promptTitle="Low Probability" prompt="Probability that this risk will occur is low.  Percentage assigned to the low rate is 30%." sqref="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17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31 JI31 TE31 ADA31 AMW31 AWS31 BGO31 BQK31 CAG31 CKC31 CTY31 DDU31 DNQ31 DXM31 EHI31 ERE31 FBA31 FKW31 FUS31 GEO31 GOK31 GYG31 HIC31 HRY31 IBU31 ILQ31 IVM31 JFI31 JPE31 JZA31 KIW31 KSS31 LCO31 LMK31 LWG31 MGC31 MPY31 MZU31 NJQ31 NTM31 ODI31 ONE31 OXA31 PGW31 PQS31 QAO31 QKK31 QUG31 REC31 RNY31 RXU31 SHQ31 SRM31 TBI31 TLE31 TVA31 UEW31 UOS31 UYO31 VIK31 VSG31 WCC31 WLY31 WVU31 M38 JI38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M45 JI45 TE45 ADA45 AMW45 AWS45 BGO45 BQK45 CAG45 CKC45 CTY45 DDU45 DNQ45 DXM45 EHI45 ERE45 FBA45 FKW45 FUS45 GEO45 GOK45 GYG45 HIC45 HRY45 IBU45 ILQ45 IVM45 JFI45 JPE45 JZA45 KIW45 KSS45 LCO45 LMK45 LWG45 MGC45 MPY45 MZU45 NJQ45 NTM45 ODI45 ONE45 OXA45 PGW45 PQS45 QAO45 QKK45 QUG45 REC45 RNY45 RXU45 SHQ45 SRM45 TBI45 TLE45 TVA45 UEW45 UOS45 UYO45 VIK45 VSG45 WCC45 WLY45 WVU45 M52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M59 JI59 TE59 ADA59 AMW59 AWS59 BGO59 BQK59 CAG59 CKC59 CTY59 DDU59 DNQ59 DXM59 EHI59 ERE59 FBA59 FKW59 FUS59 GEO59 GOK59 GYG59 HIC59 HRY59 IBU59 ILQ59 IVM59 JFI59 JPE59 JZA59 KIW59 KSS59 LCO59 LMK59 LWG59 MGC59 MPY59 MZU59 NJQ59 NTM59 ODI59 ONE59 OXA59 PGW59 PQS59 QAO59 QKK59 QUG59 REC59 RNY59 RXU59 SHQ59 SRM59 TBI59 TLE59 TVA59 UEW59 UOS59 UYO59 VIK59 VSG59 WCC59 WLY59 WVU59 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M73 JI73 TE73 ADA73 AMW73 AWS73 BGO73 BQK73 CAG73 CKC73 CTY73 DDU73 DNQ73 DXM73 EHI73 ERE73 FBA73 FKW73 FUS73 GEO73 GOK73 GYG73 HIC73 HRY73 IBU73 ILQ73 IVM73 JFI73 JPE73 JZA73 KIW73 KSS73 LCO73 LMK73 LWG73 MGC73 MPY73 MZU73 NJQ73 NTM73 ODI73 ONE73 OXA73 PGW73 PQS73 QAO73 QKK73 QUG73 REC73 RNY73 RXU73 SHQ73 SRM73 TBI73 TLE73 TVA73 UEW73 UOS73 UYO73 VIK73 VSG73 WCC73 WLY73 WVU73"/>
  </dataValidations>
  <pageMargins left="0.70866141732283472" right="0.70866141732283472" top="0.74803149606299213" bottom="0.74803149606299213" header="0.31496062992125984" footer="0.31496062992125984"/>
  <pageSetup paperSize="8"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Flitcroft</dc:creator>
  <cp:lastModifiedBy>Bob Flitcroft</cp:lastModifiedBy>
  <cp:lastPrinted>2015-02-18T11:10:36Z</cp:lastPrinted>
  <dcterms:created xsi:type="dcterms:W3CDTF">2015-02-02T16:56:11Z</dcterms:created>
  <dcterms:modified xsi:type="dcterms:W3CDTF">2015-02-18T11:11:59Z</dcterms:modified>
</cp:coreProperties>
</file>